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1.xml" ContentType="application/vnd.openxmlformats-officedocument.spreadsheetml.worksheet+xml"/>
  <Override PartName="/xl/worksheets/sheet4.xml" ContentType="application/vnd.openxmlformats-officedocument.spreadsheetml.worksheet+xml"/>
  <Override PartName="/xl/worksheets/sheet3.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28"/>
  <workbookPr/>
  <mc:AlternateContent xmlns:mc="http://schemas.openxmlformats.org/markup-compatibility/2006">
    <mc:Choice Requires="x15">
      <x15ac:absPath xmlns:x15ac="http://schemas.microsoft.com/office/spreadsheetml/2010/11/ac" url="/Users/oliverforsth/Dropbox/1398 Coleford Clock Tower/admin/10.00 Project admin/10.03 Schedules/10.03.14 Cost Schedule/"/>
    </mc:Choice>
  </mc:AlternateContent>
  <xr:revisionPtr revIDLastSave="0" documentId="13_ncr:1_{F895B869-41AA-7A40-BEC3-9ADA72E49B6F}" xr6:coauthVersionLast="47" xr6:coauthVersionMax="47" xr10:uidLastSave="{00000000-0000-0000-0000-000000000000}"/>
  <bookViews>
    <workbookView xWindow="36400" yWindow="-560" windowWidth="30240" windowHeight="17440" tabRatio="848" xr2:uid="{00000000-000D-0000-FFFF-FFFF00000000}"/>
  </bookViews>
  <sheets>
    <sheet name="Cover" sheetId="26" r:id="rId1"/>
    <sheet name="A - Prelims" sheetId="27" r:id="rId2"/>
    <sheet name="B - Temporary Works" sheetId="16" r:id="rId3"/>
    <sheet name="C.1 - External Repairs" sheetId="29" r:id="rId4"/>
    <sheet name="C.2 - Roof Repairs" sheetId="30" r:id="rId5"/>
    <sheet name="C.3 - External Alterations" sheetId="33" r:id="rId6"/>
    <sheet name="C.4 - Internal Repairs" sheetId="32" r:id="rId7"/>
    <sheet name="C.5 - Safety Equipment" sheetId="31" r:id="rId8"/>
    <sheet name="C.6 - Electrical Services" sheetId="28" r:id="rId9"/>
    <sheet name="D - Dayworks" sheetId="15" r:id="rId10"/>
    <sheet name="F - Main Summary" sheetId="17" r:id="rId11"/>
  </sheets>
  <definedNames>
    <definedName name="\ADRIAN">#REF!</definedName>
    <definedName name="\ANDY">#REF!</definedName>
    <definedName name="Izaak">#REF!</definedName>
    <definedName name="Izzak">#REF!</definedName>
    <definedName name="ok">#REF!</definedName>
    <definedName name="PRINT">#REF!</definedName>
    <definedName name="_xlnm.Print_Area" localSheetId="1">'A - Prelims'!$A$1:$J$713</definedName>
    <definedName name="_xlnm.Print_Area" localSheetId="2">'B - Temporary Works'!$A$1:$H$116</definedName>
    <definedName name="_xlnm.Print_Area" localSheetId="3">'C.1 - External Repairs'!$A$1:$H$309</definedName>
    <definedName name="_xlnm.Print_Area" localSheetId="4">'C.2 - Roof Repairs'!$A$1:$H$175</definedName>
    <definedName name="_xlnm.Print_Area" localSheetId="5">'C.3 - External Alterations'!$A$1:$H$46</definedName>
    <definedName name="_xlnm.Print_Area" localSheetId="6">'C.4 - Internal Repairs'!$A$1:$H$494</definedName>
    <definedName name="_xlnm.Print_Area" localSheetId="7">'C.5 - Safety Equipment'!$A$1:$H$35</definedName>
    <definedName name="_xlnm.Print_Area" localSheetId="8">'C.6 - Electrical Services'!$A$1:$H$88</definedName>
    <definedName name="_xlnm.Print_Area" localSheetId="0">Cover!$A$1:$J$49</definedName>
    <definedName name="_xlnm.Print_Area" localSheetId="9">'D - Dayworks'!$A$1:$H$49</definedName>
    <definedName name="_xlnm.Print_Area" localSheetId="10">'F - Main Summary'!$A$1:$H$34</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5" i="29" l="1"/>
  <c r="G171" i="30"/>
  <c r="G490" i="32"/>
  <c r="G486" i="32"/>
  <c r="G260" i="32"/>
  <c r="G267" i="32"/>
  <c r="G389" i="32"/>
  <c r="G393" i="32"/>
  <c r="G299" i="32"/>
  <c r="G420" i="32"/>
  <c r="G256" i="32"/>
  <c r="G254" i="32"/>
  <c r="G252" i="32"/>
  <c r="G84" i="32"/>
  <c r="G325" i="32"/>
  <c r="G323" i="32"/>
  <c r="G321" i="32"/>
  <c r="G319" i="32"/>
  <c r="G313" i="32"/>
  <c r="G311" i="32"/>
  <c r="G317" i="32"/>
  <c r="G307" i="32"/>
  <c r="G309" i="32"/>
  <c r="G470" i="32"/>
  <c r="G468" i="32"/>
  <c r="G466" i="32"/>
  <c r="G464" i="32"/>
  <c r="G462" i="32"/>
  <c r="G295" i="32"/>
  <c r="G279" i="32"/>
  <c r="G482" i="32"/>
  <c r="G291" i="32"/>
  <c r="G289" i="32"/>
  <c r="G287" i="32"/>
  <c r="G285" i="32"/>
  <c r="G283" i="32"/>
  <c r="G275" i="32"/>
  <c r="G414" i="32"/>
  <c r="G400" i="32"/>
  <c r="G406" i="32"/>
  <c r="G478" i="32"/>
  <c r="G458" i="32"/>
  <c r="G456" i="32"/>
  <c r="G454" i="32"/>
  <c r="G450" i="32"/>
  <c r="G444" i="32"/>
  <c r="G438" i="32"/>
  <c r="G422" i="32"/>
  <c r="G452" i="32"/>
  <c r="G434" i="32"/>
  <c r="G446" i="32"/>
  <c r="G440" i="32"/>
  <c r="G430" i="32"/>
  <c r="G428" i="32"/>
  <c r="G426" i="32"/>
  <c r="G424" i="32"/>
  <c r="G181" i="32"/>
  <c r="G176" i="32"/>
  <c r="G172" i="32"/>
  <c r="G17" i="17"/>
  <c r="G35" i="33"/>
  <c r="G36" i="33"/>
  <c r="G34" i="33"/>
  <c r="G32" i="33"/>
  <c r="Q28" i="33"/>
  <c r="P28" i="33"/>
  <c r="O28" i="33"/>
  <c r="N28" i="33"/>
  <c r="Q27" i="33"/>
  <c r="P27" i="33"/>
  <c r="O27" i="33"/>
  <c r="N27" i="33"/>
  <c r="Q26" i="33"/>
  <c r="P26" i="33"/>
  <c r="O26" i="33"/>
  <c r="N26" i="33"/>
  <c r="Q25" i="33"/>
  <c r="P25" i="33"/>
  <c r="O25" i="33"/>
  <c r="N25" i="33"/>
  <c r="Q24" i="33"/>
  <c r="P24" i="33"/>
  <c r="O24" i="33"/>
  <c r="N24" i="33"/>
  <c r="G24" i="33"/>
  <c r="G17" i="33"/>
  <c r="G15" i="33"/>
  <c r="G13" i="33"/>
  <c r="G7" i="33"/>
  <c r="G5" i="33"/>
  <c r="G57" i="28"/>
  <c r="G78" i="28"/>
  <c r="G65" i="29"/>
  <c r="G113" i="29"/>
  <c r="G163" i="29"/>
  <c r="G161" i="29"/>
  <c r="G159" i="29"/>
  <c r="G157" i="29"/>
  <c r="G301" i="29"/>
  <c r="G297" i="29"/>
  <c r="G295" i="29"/>
  <c r="G293" i="29"/>
  <c r="G291" i="29"/>
  <c r="G289" i="29"/>
  <c r="G287" i="29"/>
  <c r="G279" i="29"/>
  <c r="G277" i="29"/>
  <c r="G271" i="29"/>
  <c r="G267" i="29"/>
  <c r="G265" i="29"/>
  <c r="G259" i="29"/>
  <c r="G257" i="29"/>
  <c r="G255" i="29"/>
  <c r="G253" i="29"/>
  <c r="Q251" i="29"/>
  <c r="P251" i="29"/>
  <c r="O251" i="29"/>
  <c r="N251" i="29"/>
  <c r="G251" i="29"/>
  <c r="G249" i="29"/>
  <c r="G245" i="29"/>
  <c r="G243" i="29"/>
  <c r="G241" i="29"/>
  <c r="G231" i="29"/>
  <c r="G227" i="29"/>
  <c r="G225" i="29"/>
  <c r="G223" i="29"/>
  <c r="G221" i="29"/>
  <c r="G219" i="29"/>
  <c r="G217" i="29"/>
  <c r="G209" i="29"/>
  <c r="G207" i="29"/>
  <c r="G201" i="29"/>
  <c r="G197" i="29"/>
  <c r="G195" i="29"/>
  <c r="G189" i="29"/>
  <c r="G187" i="29"/>
  <c r="G185" i="29"/>
  <c r="G183" i="29"/>
  <c r="Q181" i="29"/>
  <c r="P181" i="29"/>
  <c r="O181" i="29"/>
  <c r="N181" i="29"/>
  <c r="G181" i="29"/>
  <c r="G179" i="29"/>
  <c r="G175" i="29"/>
  <c r="G173" i="29"/>
  <c r="G171" i="29"/>
  <c r="G149" i="29"/>
  <c r="G147" i="29"/>
  <c r="G145" i="29"/>
  <c r="G143" i="29"/>
  <c r="G141" i="29"/>
  <c r="G139" i="29"/>
  <c r="G131" i="29"/>
  <c r="G125" i="29"/>
  <c r="G121" i="29"/>
  <c r="G115" i="29"/>
  <c r="G111" i="29"/>
  <c r="Q109" i="29"/>
  <c r="P109" i="29"/>
  <c r="O109" i="29"/>
  <c r="N109" i="29"/>
  <c r="G109" i="29"/>
  <c r="G105" i="29"/>
  <c r="G103" i="29"/>
  <c r="G101" i="29"/>
  <c r="G47" i="29"/>
  <c r="G45" i="29"/>
  <c r="G43" i="29"/>
  <c r="G41" i="29"/>
  <c r="G39" i="29"/>
  <c r="G91" i="29"/>
  <c r="G37" i="29"/>
  <c r="G59" i="29"/>
  <c r="G55" i="29"/>
  <c r="G53" i="29"/>
  <c r="G31" i="29"/>
  <c r="G33" i="29"/>
  <c r="G87" i="29"/>
  <c r="G83" i="29"/>
  <c r="G85" i="29"/>
  <c r="G81" i="29"/>
  <c r="G79" i="29"/>
  <c r="G77" i="29"/>
  <c r="G9" i="29"/>
  <c r="G67" i="29"/>
  <c r="G69" i="29"/>
  <c r="G29" i="29"/>
  <c r="G144" i="32"/>
  <c r="G164" i="32"/>
  <c r="G162" i="32"/>
  <c r="G160" i="32"/>
  <c r="G154" i="32"/>
  <c r="G156" i="32"/>
  <c r="G150" i="32"/>
  <c r="G152" i="32"/>
  <c r="G148" i="32"/>
  <c r="G142" i="32"/>
  <c r="G232" i="32"/>
  <c r="G210" i="32"/>
  <c r="G234" i="32"/>
  <c r="G246" i="32"/>
  <c r="G244" i="32"/>
  <c r="G242" i="32"/>
  <c r="G240" i="32"/>
  <c r="G194" i="32"/>
  <c r="G230" i="32"/>
  <c r="G228" i="32"/>
  <c r="G204" i="32"/>
  <c r="G369" i="32"/>
  <c r="G343" i="32"/>
  <c r="G224" i="32"/>
  <c r="G208" i="32"/>
  <c r="G202" i="32"/>
  <c r="G222" i="32"/>
  <c r="G200" i="32"/>
  <c r="G216" i="32"/>
  <c r="G218" i="32"/>
  <c r="G214" i="32"/>
  <c r="G198" i="32"/>
  <c r="G226" i="32"/>
  <c r="G206" i="32"/>
  <c r="G192" i="32"/>
  <c r="G379" i="32"/>
  <c r="G375" i="32"/>
  <c r="G373" i="32"/>
  <c r="G359" i="32"/>
  <c r="G361" i="32"/>
  <c r="G357" i="32"/>
  <c r="G363" i="32"/>
  <c r="G347" i="32"/>
  <c r="G351" i="32"/>
  <c r="G353" i="32"/>
  <c r="G339" i="32"/>
  <c r="G335" i="32"/>
  <c r="G341" i="32"/>
  <c r="G345" i="32"/>
  <c r="G365" i="32"/>
  <c r="G126" i="32"/>
  <c r="G134" i="32"/>
  <c r="G136" i="32"/>
  <c r="G128" i="32"/>
  <c r="G120" i="32"/>
  <c r="G118" i="32"/>
  <c r="G96" i="32"/>
  <c r="G94" i="32"/>
  <c r="G110" i="32"/>
  <c r="G114" i="32"/>
  <c r="G108" i="32"/>
  <c r="G104" i="32"/>
  <c r="G102" i="32"/>
  <c r="G100" i="32"/>
  <c r="G21" i="17"/>
  <c r="G162" i="30"/>
  <c r="G153" i="30"/>
  <c r="G168" i="30"/>
  <c r="G166" i="30"/>
  <c r="G66" i="32"/>
  <c r="G88" i="32"/>
  <c r="G86" i="32"/>
  <c r="G82" i="32"/>
  <c r="G80" i="32"/>
  <c r="G78" i="32"/>
  <c r="G76" i="32"/>
  <c r="G74" i="32"/>
  <c r="G70" i="32"/>
  <c r="G72" i="32"/>
  <c r="G64" i="32"/>
  <c r="G58" i="32"/>
  <c r="G56" i="32"/>
  <c r="G60" i="32"/>
  <c r="G54" i="32"/>
  <c r="G44" i="32"/>
  <c r="G42" i="32"/>
  <c r="G36" i="32"/>
  <c r="G38" i="32"/>
  <c r="G34" i="32"/>
  <c r="G28" i="32"/>
  <c r="G30" i="32"/>
  <c r="G48" i="32"/>
  <c r="G15" i="28"/>
  <c r="G9" i="31"/>
  <c r="G13" i="31"/>
  <c r="G32" i="28"/>
  <c r="G19" i="32"/>
  <c r="G21" i="32"/>
  <c r="G17" i="28"/>
  <c r="G19" i="28"/>
  <c r="G13" i="28"/>
  <c r="G11" i="28"/>
  <c r="Q63" i="32"/>
  <c r="P63" i="32"/>
  <c r="O63" i="32"/>
  <c r="N63" i="32"/>
  <c r="Q62" i="32"/>
  <c r="O62" i="32"/>
  <c r="N62" i="32"/>
  <c r="K62" i="32"/>
  <c r="P62" i="32" s="1"/>
  <c r="G62" i="32"/>
  <c r="Q53" i="32"/>
  <c r="P53" i="32"/>
  <c r="O53" i="32"/>
  <c r="N53" i="32"/>
  <c r="Q52" i="32"/>
  <c r="P52" i="32"/>
  <c r="O52" i="32"/>
  <c r="N52" i="32"/>
  <c r="G52" i="32"/>
  <c r="Q45" i="32"/>
  <c r="P45" i="32"/>
  <c r="O45" i="32"/>
  <c r="N45" i="32"/>
  <c r="G40" i="32"/>
  <c r="Q32" i="32"/>
  <c r="P32" i="32"/>
  <c r="O32" i="32"/>
  <c r="N32" i="32"/>
  <c r="G32" i="32"/>
  <c r="G17" i="32"/>
  <c r="G15" i="32"/>
  <c r="G13" i="32"/>
  <c r="G7" i="32"/>
  <c r="G5" i="32"/>
  <c r="G28" i="31"/>
  <c r="G24" i="31"/>
  <c r="G23" i="31"/>
  <c r="G22" i="31"/>
  <c r="G21" i="31"/>
  <c r="G160" i="30"/>
  <c r="G155" i="30"/>
  <c r="G91" i="30"/>
  <c r="G93" i="30"/>
  <c r="G87" i="30"/>
  <c r="G89" i="30"/>
  <c r="G58" i="30"/>
  <c r="G17" i="30"/>
  <c r="G64" i="30"/>
  <c r="G62" i="30"/>
  <c r="G28" i="30"/>
  <c r="G140" i="30"/>
  <c r="G138" i="30"/>
  <c r="G136" i="30"/>
  <c r="G134" i="30"/>
  <c r="G132" i="30"/>
  <c r="G128" i="30"/>
  <c r="G126" i="30"/>
  <c r="G124" i="30"/>
  <c r="G122" i="30"/>
  <c r="G120" i="30"/>
  <c r="G118" i="30"/>
  <c r="G116" i="30"/>
  <c r="G101" i="30"/>
  <c r="G99" i="30"/>
  <c r="G97" i="30"/>
  <c r="G95" i="30"/>
  <c r="G82" i="30"/>
  <c r="G80" i="30"/>
  <c r="Q69" i="30"/>
  <c r="P69" i="30"/>
  <c r="O69" i="30"/>
  <c r="N69" i="30"/>
  <c r="G68" i="30"/>
  <c r="G66" i="30"/>
  <c r="Q60" i="30"/>
  <c r="P60" i="30"/>
  <c r="O60" i="30"/>
  <c r="N60" i="30"/>
  <c r="G60" i="30"/>
  <c r="Q59" i="30"/>
  <c r="P59" i="30"/>
  <c r="O59" i="30"/>
  <c r="N59" i="30"/>
  <c r="Q56" i="30"/>
  <c r="P56" i="30"/>
  <c r="O56" i="30"/>
  <c r="N56" i="30"/>
  <c r="G56" i="30"/>
  <c r="Q55" i="30"/>
  <c r="P55" i="30"/>
  <c r="O55" i="30"/>
  <c r="N55" i="30"/>
  <c r="Q54" i="30"/>
  <c r="P54" i="30"/>
  <c r="O54" i="30"/>
  <c r="N54" i="30"/>
  <c r="G54" i="30"/>
  <c r="Q53" i="30"/>
  <c r="P53" i="30"/>
  <c r="O53" i="30"/>
  <c r="N53" i="30"/>
  <c r="Q52" i="30"/>
  <c r="P52" i="30"/>
  <c r="O52" i="30"/>
  <c r="N52" i="30"/>
  <c r="G52" i="30"/>
  <c r="Q50" i="30"/>
  <c r="P50" i="30"/>
  <c r="O50" i="30"/>
  <c r="N50" i="30"/>
  <c r="G50" i="30"/>
  <c r="Q49" i="30"/>
  <c r="P49" i="30"/>
  <c r="O49" i="30"/>
  <c r="N49" i="30"/>
  <c r="Q48" i="30"/>
  <c r="P48" i="30"/>
  <c r="O48" i="30"/>
  <c r="N48" i="30"/>
  <c r="Q47" i="30"/>
  <c r="P47" i="30"/>
  <c r="O47" i="30"/>
  <c r="N47" i="30"/>
  <c r="Q44" i="30"/>
  <c r="P44" i="30"/>
  <c r="O44" i="30"/>
  <c r="N44" i="30"/>
  <c r="Q43" i="30"/>
  <c r="P43" i="30"/>
  <c r="O43" i="30"/>
  <c r="N43" i="30"/>
  <c r="Q42" i="30"/>
  <c r="P42" i="30"/>
  <c r="O42" i="30"/>
  <c r="N42" i="30"/>
  <c r="Q41" i="30"/>
  <c r="P41" i="30"/>
  <c r="O41" i="30"/>
  <c r="N41" i="30"/>
  <c r="Q40" i="30"/>
  <c r="P40" i="30"/>
  <c r="O40" i="30"/>
  <c r="N40" i="30"/>
  <c r="G40" i="30"/>
  <c r="Q39" i="30"/>
  <c r="P39" i="30"/>
  <c r="O39" i="30"/>
  <c r="N39" i="30"/>
  <c r="Q38" i="30"/>
  <c r="P38" i="30"/>
  <c r="O38" i="30"/>
  <c r="N38" i="30"/>
  <c r="G38" i="30"/>
  <c r="Q37" i="30"/>
  <c r="P37" i="30"/>
  <c r="O37" i="30"/>
  <c r="N37" i="30"/>
  <c r="Q36" i="30"/>
  <c r="P36" i="30"/>
  <c r="O36" i="30"/>
  <c r="N36" i="30"/>
  <c r="G36" i="30"/>
  <c r="Q35" i="30"/>
  <c r="P35" i="30"/>
  <c r="O35" i="30"/>
  <c r="N35" i="30"/>
  <c r="Q34" i="30"/>
  <c r="P34" i="30"/>
  <c r="O34" i="30"/>
  <c r="N34" i="30"/>
  <c r="G34" i="30"/>
  <c r="Q33" i="30"/>
  <c r="P33" i="30"/>
  <c r="O33" i="30"/>
  <c r="N33" i="30"/>
  <c r="Q32" i="30"/>
  <c r="O32" i="30"/>
  <c r="N32" i="30"/>
  <c r="K32" i="30"/>
  <c r="P32" i="30" s="1"/>
  <c r="G32" i="30"/>
  <c r="Q31" i="30"/>
  <c r="P31" i="30"/>
  <c r="O31" i="30"/>
  <c r="N31" i="30"/>
  <c r="Q30" i="30"/>
  <c r="P30" i="30"/>
  <c r="O30" i="30"/>
  <c r="N30" i="30"/>
  <c r="G30" i="30"/>
  <c r="Q29" i="30"/>
  <c r="P29" i="30"/>
  <c r="O29" i="30"/>
  <c r="N29" i="30"/>
  <c r="Q26" i="30"/>
  <c r="P26" i="30"/>
  <c r="O26" i="30"/>
  <c r="N26" i="30"/>
  <c r="G26" i="30"/>
  <c r="G19" i="30"/>
  <c r="G15" i="30"/>
  <c r="G13" i="30"/>
  <c r="G11" i="30"/>
  <c r="G7" i="30"/>
  <c r="G5" i="30"/>
  <c r="G19" i="29"/>
  <c r="G17" i="29"/>
  <c r="G15" i="29"/>
  <c r="G13" i="29"/>
  <c r="G7" i="29"/>
  <c r="G5" i="29"/>
  <c r="Q39" i="29"/>
  <c r="P39" i="29"/>
  <c r="O39" i="29"/>
  <c r="N39" i="29"/>
  <c r="G74" i="28"/>
  <c r="G73" i="28"/>
  <c r="G69" i="28"/>
  <c r="G66" i="28"/>
  <c r="G63" i="28"/>
  <c r="G62" i="28"/>
  <c r="G42" i="28"/>
  <c r="G41" i="28"/>
  <c r="G37" i="28"/>
  <c r="G33" i="28"/>
  <c r="G31" i="28"/>
  <c r="G30" i="28"/>
  <c r="G43" i="28"/>
  <c r="G52" i="28"/>
  <c r="G29" i="28"/>
  <c r="G27" i="28"/>
  <c r="G28" i="28"/>
  <c r="G111" i="16"/>
  <c r="G103" i="16"/>
  <c r="Q79" i="16"/>
  <c r="P79" i="16"/>
  <c r="O79" i="16"/>
  <c r="N79" i="16"/>
  <c r="G79" i="16"/>
  <c r="Q77" i="16"/>
  <c r="P77" i="16"/>
  <c r="O77" i="16"/>
  <c r="N77" i="16"/>
  <c r="G77" i="16"/>
  <c r="Q73" i="16"/>
  <c r="P73" i="16"/>
  <c r="O73" i="16"/>
  <c r="N73" i="16"/>
  <c r="G73" i="16"/>
  <c r="Q71" i="16"/>
  <c r="P71" i="16"/>
  <c r="O71" i="16"/>
  <c r="N71" i="16"/>
  <c r="G71" i="16"/>
  <c r="G61" i="16"/>
  <c r="G97" i="16"/>
  <c r="G85" i="16"/>
  <c r="G65" i="16"/>
  <c r="G63" i="16"/>
  <c r="G59" i="16"/>
  <c r="G57" i="16"/>
  <c r="G52" i="16"/>
  <c r="G50" i="16"/>
  <c r="G45" i="16"/>
  <c r="G43" i="16"/>
  <c r="G41" i="16"/>
  <c r="G39" i="16"/>
  <c r="G37" i="16"/>
  <c r="G35" i="16"/>
  <c r="G33" i="16"/>
  <c r="G31" i="16"/>
  <c r="G29" i="16"/>
  <c r="G42" i="33" l="1"/>
  <c r="Q37" i="33"/>
  <c r="Q39" i="33" s="1"/>
  <c r="G13" i="17"/>
  <c r="G32" i="31"/>
  <c r="G19" i="17"/>
  <c r="O84" i="30"/>
  <c r="P84" i="30"/>
  <c r="G15" i="17"/>
  <c r="Q84" i="30"/>
  <c r="N84" i="30"/>
  <c r="G85" i="28"/>
  <c r="G23" i="17" s="1"/>
  <c r="Q30" i="16"/>
  <c r="P30" i="16"/>
  <c r="O30" i="16"/>
  <c r="N30" i="16"/>
  <c r="Q29" i="16"/>
  <c r="P29" i="16"/>
  <c r="O29" i="16"/>
  <c r="N29" i="16"/>
  <c r="J712" i="27"/>
  <c r="G9" i="17" s="1"/>
  <c r="G37" i="15"/>
  <c r="G43" i="15"/>
  <c r="G25" i="16"/>
  <c r="G27" i="16"/>
  <c r="I13" i="17"/>
  <c r="O8" i="17"/>
  <c r="L13" i="17"/>
  <c r="K13" i="17"/>
  <c r="J13" i="17"/>
  <c r="G20" i="15"/>
  <c r="G22" i="15"/>
  <c r="G24" i="15"/>
  <c r="G26" i="15"/>
  <c r="G28" i="15"/>
  <c r="N21" i="16"/>
  <c r="O21" i="16"/>
  <c r="P21" i="16"/>
  <c r="Q21" i="16"/>
  <c r="N22" i="16"/>
  <c r="O22" i="16"/>
  <c r="P22" i="16"/>
  <c r="Q22" i="16"/>
  <c r="N23" i="16"/>
  <c r="O23" i="16"/>
  <c r="P23" i="16"/>
  <c r="Q23" i="16"/>
  <c r="N24" i="16"/>
  <c r="O24" i="16"/>
  <c r="P24" i="16"/>
  <c r="Q24" i="16"/>
  <c r="K25" i="16"/>
  <c r="P25" i="16" s="1"/>
  <c r="N25" i="16"/>
  <c r="O25" i="16"/>
  <c r="Q25" i="16"/>
  <c r="N26" i="16"/>
  <c r="O26" i="16"/>
  <c r="P26" i="16"/>
  <c r="Q26" i="16"/>
  <c r="K27" i="16"/>
  <c r="P27" i="16" s="1"/>
  <c r="N27" i="16"/>
  <c r="O27" i="16"/>
  <c r="Q27" i="16"/>
  <c r="N28" i="16"/>
  <c r="O28" i="16"/>
  <c r="P28" i="16"/>
  <c r="Q28" i="16"/>
  <c r="N31" i="16"/>
  <c r="O31" i="16"/>
  <c r="P31" i="16"/>
  <c r="Q31" i="16"/>
  <c r="N32" i="16"/>
  <c r="O32" i="16"/>
  <c r="P32" i="16"/>
  <c r="Q32" i="16"/>
  <c r="N33" i="16"/>
  <c r="O33" i="16"/>
  <c r="P33" i="16"/>
  <c r="Q33" i="16"/>
  <c r="N34" i="16"/>
  <c r="O34" i="16"/>
  <c r="P34" i="16"/>
  <c r="Q34" i="16"/>
  <c r="N35" i="16"/>
  <c r="O35" i="16"/>
  <c r="P35" i="16"/>
  <c r="Q35" i="16"/>
  <c r="N36" i="16"/>
  <c r="O36" i="16"/>
  <c r="P36" i="16"/>
  <c r="Q36" i="16"/>
  <c r="N37" i="16"/>
  <c r="O37" i="16"/>
  <c r="P37" i="16"/>
  <c r="Q37" i="16"/>
  <c r="N38" i="16"/>
  <c r="O38" i="16"/>
  <c r="P38" i="16"/>
  <c r="Q38" i="16"/>
  <c r="N39" i="16"/>
  <c r="O39" i="16"/>
  <c r="P39" i="16"/>
  <c r="Q39" i="16"/>
  <c r="N40" i="16"/>
  <c r="O40" i="16"/>
  <c r="P40" i="16"/>
  <c r="Q40" i="16"/>
  <c r="N41" i="16"/>
  <c r="O41" i="16"/>
  <c r="P41" i="16"/>
  <c r="Q41" i="16"/>
  <c r="N42" i="16"/>
  <c r="O42" i="16"/>
  <c r="P42" i="16"/>
  <c r="Q42" i="16"/>
  <c r="N43" i="16"/>
  <c r="O43" i="16"/>
  <c r="P43" i="16"/>
  <c r="Q43" i="16"/>
  <c r="N44" i="16"/>
  <c r="O44" i="16"/>
  <c r="P44" i="16"/>
  <c r="Q44" i="16"/>
  <c r="N45" i="16"/>
  <c r="O45" i="16"/>
  <c r="P45" i="16"/>
  <c r="Q45" i="16"/>
  <c r="N46" i="16"/>
  <c r="O46" i="16"/>
  <c r="P46" i="16"/>
  <c r="Q46" i="16"/>
  <c r="N47" i="16"/>
  <c r="O47" i="16"/>
  <c r="P47" i="16"/>
  <c r="Q47" i="16"/>
  <c r="N48" i="16"/>
  <c r="O48" i="16"/>
  <c r="P48" i="16"/>
  <c r="Q48" i="16"/>
  <c r="N49" i="16"/>
  <c r="O49" i="16"/>
  <c r="P49" i="16"/>
  <c r="Q49" i="16"/>
  <c r="N50" i="16"/>
  <c r="O50" i="16"/>
  <c r="P50" i="16"/>
  <c r="Q50" i="16"/>
  <c r="N51" i="16"/>
  <c r="O51" i="16"/>
  <c r="P51" i="16"/>
  <c r="Q51" i="16"/>
  <c r="N52" i="16"/>
  <c r="O52" i="16"/>
  <c r="P52" i="16"/>
  <c r="Q52" i="16"/>
  <c r="N53" i="16"/>
  <c r="O53" i="16"/>
  <c r="P53" i="16"/>
  <c r="Q53" i="16"/>
  <c r="N54" i="16"/>
  <c r="O54" i="16"/>
  <c r="P54" i="16"/>
  <c r="Q54" i="16"/>
  <c r="N55" i="16"/>
  <c r="O55" i="16"/>
  <c r="P55" i="16"/>
  <c r="Q55" i="16"/>
  <c r="N56" i="16"/>
  <c r="O56" i="16"/>
  <c r="P56" i="16"/>
  <c r="Q56" i="16"/>
  <c r="N57" i="16"/>
  <c r="O57" i="16"/>
  <c r="P57" i="16"/>
  <c r="Q57" i="16"/>
  <c r="N58" i="16"/>
  <c r="O58" i="16"/>
  <c r="P58" i="16"/>
  <c r="Q58" i="16"/>
  <c r="N59" i="16"/>
  <c r="O59" i="16"/>
  <c r="P59" i="16"/>
  <c r="Q59" i="16"/>
  <c r="N60" i="16"/>
  <c r="O60" i="16"/>
  <c r="P60" i="16"/>
  <c r="Q60" i="16"/>
  <c r="N61" i="16"/>
  <c r="O61" i="16"/>
  <c r="P61" i="16"/>
  <c r="Q61" i="16"/>
  <c r="N63" i="16"/>
  <c r="O63" i="16"/>
  <c r="P63" i="16"/>
  <c r="Q63" i="16"/>
  <c r="N64" i="16"/>
  <c r="O64" i="16"/>
  <c r="P64" i="16"/>
  <c r="Q64" i="16"/>
  <c r="N65" i="16"/>
  <c r="O65" i="16"/>
  <c r="P65" i="16"/>
  <c r="Q65" i="16"/>
  <c r="N66" i="16"/>
  <c r="O66" i="16"/>
  <c r="P66" i="16"/>
  <c r="Q66" i="16"/>
  <c r="N80" i="16"/>
  <c r="O80" i="16"/>
  <c r="P80" i="16"/>
  <c r="Q80" i="16"/>
  <c r="N81" i="16"/>
  <c r="O81" i="16"/>
  <c r="P81" i="16"/>
  <c r="Q81" i="16"/>
  <c r="N82" i="16"/>
  <c r="O82" i="16"/>
  <c r="P82" i="16"/>
  <c r="Q82" i="16"/>
  <c r="N83" i="16"/>
  <c r="O83" i="16"/>
  <c r="P83" i="16"/>
  <c r="Q83" i="16"/>
  <c r="N84" i="16"/>
  <c r="O84" i="16"/>
  <c r="P84" i="16"/>
  <c r="Q84" i="16"/>
  <c r="N85" i="16"/>
  <c r="O85" i="16"/>
  <c r="P85" i="16"/>
  <c r="Q85" i="16"/>
  <c r="L19" i="17"/>
  <c r="K19" i="17"/>
  <c r="L15" i="17"/>
  <c r="K15" i="17"/>
  <c r="J19" i="17"/>
  <c r="I15" i="17"/>
  <c r="I19" i="17"/>
  <c r="J15" i="17"/>
  <c r="Q94" i="30" l="1"/>
  <c r="Q96" i="30" s="1"/>
  <c r="L9" i="17"/>
  <c r="J21" i="17"/>
  <c r="I21" i="17"/>
  <c r="O21" i="17" s="1"/>
  <c r="L21" i="17"/>
  <c r="K21" i="17"/>
  <c r="O15" i="17"/>
  <c r="G46" i="15"/>
  <c r="G114" i="16"/>
  <c r="G11" i="17" s="1"/>
  <c r="Q114" i="16"/>
  <c r="Q115" i="16" s="1"/>
  <c r="L11" i="17" s="1"/>
  <c r="O114" i="16"/>
  <c r="O115" i="16" s="1"/>
  <c r="J11" i="17" s="1"/>
  <c r="P114" i="16"/>
  <c r="P115" i="16" s="1"/>
  <c r="K11" i="17" s="1"/>
  <c r="N114" i="16"/>
  <c r="N115" i="16" s="1"/>
  <c r="I11" i="17" s="1"/>
  <c r="O11" i="17" s="1"/>
  <c r="K17" i="17"/>
  <c r="J17" i="17"/>
  <c r="O19" i="17"/>
  <c r="O13" i="17"/>
  <c r="I17" i="17"/>
  <c r="O17" i="17" s="1"/>
  <c r="O25" i="17"/>
  <c r="G25" i="17" l="1"/>
  <c r="Q117" i="16"/>
  <c r="Q119" i="16" s="1"/>
  <c r="L17" i="17"/>
  <c r="L25" i="17" l="1"/>
  <c r="G30" i="17"/>
</calcChain>
</file>

<file path=xl/sharedStrings.xml><?xml version="1.0" encoding="utf-8"?>
<sst xmlns="http://schemas.openxmlformats.org/spreadsheetml/2006/main" count="2053" uniqueCount="1236">
  <si>
    <t>To Main Summary  £</t>
  </si>
  <si>
    <t>Item</t>
  </si>
  <si>
    <t>Generally</t>
  </si>
  <si>
    <t>Temporary Scaffolding</t>
  </si>
  <si>
    <t>External Scaffolding</t>
  </si>
  <si>
    <t>i)  general access, works and protection scaffolding</t>
  </si>
  <si>
    <t>i)</t>
  </si>
  <si>
    <t>Temporary Shoring</t>
  </si>
  <si>
    <t>Labour</t>
  </si>
  <si>
    <t>Mason</t>
  </si>
  <si>
    <t>Carpenter</t>
  </si>
  <si>
    <t>Slate Roofer</t>
  </si>
  <si>
    <t>Leadworker</t>
  </si>
  <si>
    <t>General Labourer</t>
  </si>
  <si>
    <t>Materials</t>
  </si>
  <si>
    <t>Add for incidental costs and profit (the contractor is to insert the percentage required and extend the amount into the money column)</t>
  </si>
  <si>
    <t>%</t>
  </si>
  <si>
    <t>Plant</t>
  </si>
  <si>
    <t>Add for incidental cost and profit (ditto as above)</t>
  </si>
  <si>
    <t>ii) goods hoists</t>
  </si>
  <si>
    <t>Scaffold Security</t>
  </si>
  <si>
    <t xml:space="preserve">Allow for obtaining approval from the Architect over the completion of all works prior to and including removing all debris netting on completion.  </t>
  </si>
  <si>
    <t xml:space="preserve">Allow for obtaining approval from the Architect over the completion of all works prior to and including striking and removing the boarding and gates and all supporting structure on completion.  </t>
  </si>
  <si>
    <t>Section B  -  Temporary Works</t>
  </si>
  <si>
    <t>SECTION A - GENERAL CONDITIONS &amp; PRELIMINARIES</t>
  </si>
  <si>
    <t>labour hrs</t>
  </si>
  <si>
    <t>materials £</t>
  </si>
  <si>
    <t>subcon £</t>
  </si>
  <si>
    <t>prov sums £</t>
  </si>
  <si>
    <t>Diff=</t>
  </si>
  <si>
    <t xml:space="preserve">Labour </t>
  </si>
  <si>
    <t>Mats</t>
  </si>
  <si>
    <t>Subbie</t>
  </si>
  <si>
    <t>Prov</t>
  </si>
  <si>
    <t>hrs for 1</t>
  </si>
  <si>
    <t>/hr for 1 man</t>
  </si>
  <si>
    <t>iii) ladder access</t>
  </si>
  <si>
    <t>iii)  ladder access</t>
  </si>
  <si>
    <t>Debris Netting</t>
  </si>
  <si>
    <t>ii) goods hoist</t>
  </si>
  <si>
    <t>Section A  -  Preliminaries</t>
  </si>
  <si>
    <t>Total (Excluding VAT) £</t>
  </si>
  <si>
    <r>
      <rPr>
        <sz val="28"/>
        <color rgb="FFAAD400"/>
        <rFont val="Droid Sans"/>
      </rPr>
      <t>dittrich</t>
    </r>
    <r>
      <rPr>
        <sz val="28"/>
        <color rgb="FF666666"/>
        <rFont val="Droid Sans"/>
      </rPr>
      <t>hudson</t>
    </r>
    <r>
      <rPr>
        <sz val="28"/>
        <color rgb="FFAAD400"/>
        <rFont val="Droid Sans"/>
      </rPr>
      <t>vasetti</t>
    </r>
    <r>
      <rPr>
        <sz val="36"/>
        <color rgb="FFAAD400"/>
        <rFont val="Droid Sans"/>
      </rPr>
      <t xml:space="preserve"> </t>
    </r>
    <r>
      <rPr>
        <sz val="30"/>
        <color rgb="FFAAD400"/>
        <rFont val="Droid Sans"/>
      </rPr>
      <t xml:space="preserve"> </t>
    </r>
    <r>
      <rPr>
        <sz val="10"/>
        <color rgb="FFAAD400"/>
        <rFont val="Droid Sans"/>
      </rPr>
      <t xml:space="preserve"> </t>
    </r>
    <r>
      <rPr>
        <sz val="10"/>
        <color rgb="FF666666"/>
        <rFont val="Droid Sans"/>
      </rPr>
      <t>a r c h i t e c t s</t>
    </r>
  </si>
  <si>
    <t xml:space="preserve">Dittrich Hudson Vasetti Architects is the trading name of Dittrich Hudson Architects Limited   </t>
  </si>
  <si>
    <t xml:space="preserve">             Registered in England, company no. 7194499</t>
  </si>
  <si>
    <r>
      <t>Registered address: 5</t>
    </r>
    <r>
      <rPr>
        <vertAlign val="superscript"/>
        <sz val="8"/>
        <color rgb="FF666666"/>
        <rFont val="Helvetica Neue"/>
        <family val="2"/>
      </rPr>
      <t xml:space="preserve">th </t>
    </r>
    <r>
      <rPr>
        <sz val="8"/>
        <color rgb="FF666666"/>
        <rFont val="Helvetica Neue"/>
        <family val="2"/>
      </rPr>
      <t xml:space="preserve">Floor, Mariner House, 62 Prince Street, Bristol, BS1 4QD                                                              </t>
    </r>
  </si>
  <si>
    <t>VAT number: 184757758</t>
  </si>
  <si>
    <t>Total</t>
  </si>
  <si>
    <t>Hrs</t>
  </si>
  <si>
    <t>Cost excl VAT (£)</t>
  </si>
  <si>
    <t>A10</t>
  </si>
  <si>
    <t>PROJECT PARTICULARS</t>
  </si>
  <si>
    <t>A10/110</t>
  </si>
  <si>
    <t>THE PROJECT:</t>
  </si>
  <si>
    <t>A10/120</t>
  </si>
  <si>
    <t>CLIENT:</t>
  </si>
  <si>
    <t>A10/127</t>
  </si>
  <si>
    <t>THE PRINCIPAL CONTRACTOR: The Contractor</t>
  </si>
  <si>
    <t>A10/140</t>
  </si>
  <si>
    <t>ARCHITECT, CONTRACT ADMINISTRATOR (CA) &amp; PRINCIPAL DESIGNER (hereinafter referred to as 'CA'):</t>
  </si>
  <si>
    <t>Address: Dittrich Hudson Vasetti Architects, Studios 12-14, 9 Bath Buildings, Montpelier, Bristol BS6 5PT</t>
  </si>
  <si>
    <t>Telephone: 0117 914 8317</t>
  </si>
  <si>
    <t xml:space="preserve"> </t>
  </si>
  <si>
    <t>A11</t>
  </si>
  <si>
    <t>INFORMATION</t>
  </si>
  <si>
    <t>A11/110</t>
  </si>
  <si>
    <t>(Electronic only)</t>
  </si>
  <si>
    <t>A11/121</t>
  </si>
  <si>
    <t>THE CONTRACT DOCUMENTS will be the tender drawings plus the following:</t>
  </si>
  <si>
    <t>-</t>
  </si>
  <si>
    <t>Priced Activity Schedule</t>
  </si>
  <si>
    <t>Specification</t>
  </si>
  <si>
    <t>A11/160</t>
  </si>
  <si>
    <t>THE PRE-TENDER HEALTH AND SAFETY INFORMATION is included in these preliminaries in Section A34. It refers to information given in the preliminaries, specification and drawings.</t>
  </si>
  <si>
    <t>A12</t>
  </si>
  <si>
    <t>THE SITE/EXISTING BUILDINGS</t>
  </si>
  <si>
    <t>A12/110</t>
  </si>
  <si>
    <t>THE SITE:</t>
  </si>
  <si>
    <t>A12/140</t>
  </si>
  <si>
    <t>EXISTING MAINS/SERVICES:</t>
  </si>
  <si>
    <t>A12/170</t>
  </si>
  <si>
    <t xml:space="preserve">SITE INVESTIGATION: </t>
  </si>
  <si>
    <t>A12/171</t>
  </si>
  <si>
    <t>A12/220</t>
  </si>
  <si>
    <t>ACCESS TO THE SITE:</t>
  </si>
  <si>
    <t>A12/210</t>
  </si>
  <si>
    <t>USE OF THE SITE:</t>
  </si>
  <si>
    <t>Do not use the site for any other purpose other than carrying out the works.</t>
  </si>
  <si>
    <t>A12/240</t>
  </si>
  <si>
    <t>RISKS TO HEALTH AND SAFETY:</t>
  </si>
  <si>
    <t>A full pre-contract risk register is included in section A34.</t>
  </si>
  <si>
    <t>A12/280</t>
  </si>
  <si>
    <t>SITE VISIT: Before tendering, ascertain the nature of the site, access thereto and all local conditions and restrictions likely to affect the execution of the Works.</t>
  </si>
  <si>
    <t>A12/290</t>
  </si>
  <si>
    <t>A20</t>
  </si>
  <si>
    <t>CONTRACT</t>
  </si>
  <si>
    <t>ARTICLES OF AGREEMENT</t>
  </si>
  <si>
    <t xml:space="preserve">The Employer: </t>
  </si>
  <si>
    <t xml:space="preserve">The Contractor: </t>
  </si>
  <si>
    <t>To be determined</t>
  </si>
  <si>
    <t>RECITALS</t>
  </si>
  <si>
    <t xml:space="preserve">First Recital: </t>
  </si>
  <si>
    <t>Second Recital:</t>
  </si>
  <si>
    <t>Third Recital:</t>
  </si>
  <si>
    <t xml:space="preserve">Fifth Recital: </t>
  </si>
  <si>
    <t>Seventh Recital:</t>
  </si>
  <si>
    <t>Ninth Recital:</t>
  </si>
  <si>
    <t>Tenth Recital:</t>
  </si>
  <si>
    <t>ARTICLES</t>
  </si>
  <si>
    <t xml:space="preserve">Article 1: </t>
  </si>
  <si>
    <t xml:space="preserve">Article 2: </t>
  </si>
  <si>
    <t xml:space="preserve">Article 3: </t>
  </si>
  <si>
    <t>Article 5:</t>
  </si>
  <si>
    <t>Article 6:</t>
  </si>
  <si>
    <t xml:space="preserve">Article 8: </t>
  </si>
  <si>
    <t xml:space="preserve">Article 9: </t>
  </si>
  <si>
    <t>CONTRACT PARTICULARS: GENERAL PART 1</t>
  </si>
  <si>
    <t>1.1</t>
  </si>
  <si>
    <t>2.4</t>
  </si>
  <si>
    <t>2.5</t>
  </si>
  <si>
    <t>2.23.2</t>
  </si>
  <si>
    <t>2.29</t>
  </si>
  <si>
    <t>2.30</t>
  </si>
  <si>
    <t>4.3 and 4.9</t>
  </si>
  <si>
    <t>4.8.1</t>
  </si>
  <si>
    <t>4.9.1</t>
  </si>
  <si>
    <t>4.10.4</t>
  </si>
  <si>
    <t>4.10.5</t>
  </si>
  <si>
    <t>6.4.1</t>
  </si>
  <si>
    <t>6.5.1</t>
  </si>
  <si>
    <t>The Joint Fire Code applies. The work is not a large project.</t>
  </si>
  <si>
    <t>The Joint Fire Code applies. The cost of amendments shall be borne by the contractor.</t>
  </si>
  <si>
    <t>7.2.1</t>
  </si>
  <si>
    <t>A performance bond is not required.</t>
  </si>
  <si>
    <t>7.2.2</t>
  </si>
  <si>
    <t>A parent company guarantee is not required.</t>
  </si>
  <si>
    <t>8.9.2 etc.</t>
  </si>
  <si>
    <t>A30</t>
  </si>
  <si>
    <t>TENDERING/SUBLETTING/SUPPLY</t>
  </si>
  <si>
    <t>MAIN CONTRACT TENDERING</t>
  </si>
  <si>
    <t>A30/110</t>
  </si>
  <si>
    <t>SCOPE: These conditions are supplementary to those in the invitation to tender and on the Form of Tender.</t>
  </si>
  <si>
    <t>A30/121</t>
  </si>
  <si>
    <t>TENDERING PROCEDURE will be in accordance with the principles of the JCT Practice Note 6 (Series 2) except as follows:</t>
  </si>
  <si>
    <t>A30/160</t>
  </si>
  <si>
    <t>A30/170</t>
  </si>
  <si>
    <t>ACCEPTANCE OF TENDER: The Employer and representatives:</t>
  </si>
  <si>
    <t>Offer no guarantee that the lowest or any tender will be recommended for acceptance or accepted.</t>
  </si>
  <si>
    <t>Will not be responsible for any cost incurred in the preparation of any tender.</t>
  </si>
  <si>
    <t>A30/190</t>
  </si>
  <si>
    <t>PRICING/ SUBMISSION OF DOCUMENTS</t>
  </si>
  <si>
    <t>A30/211</t>
  </si>
  <si>
    <t>PRELIMINARIES IN THE SPECIFICATION: The Preliminaries/General conditions sections (A10-A55 inclusive) must not be relied on as complying with SMM7.</t>
  </si>
  <si>
    <t>A30/220</t>
  </si>
  <si>
    <t>PRICING OF PRELIMINARIES: The following abbreviations have been used:</t>
  </si>
  <si>
    <t>F</t>
  </si>
  <si>
    <t>=</t>
  </si>
  <si>
    <t>Fixed charge item</t>
  </si>
  <si>
    <t>TR</t>
  </si>
  <si>
    <t>Time related charge item.</t>
  </si>
  <si>
    <t>A30/240</t>
  </si>
  <si>
    <t>PRICING OF PERFORMANCE SPECIFIED WORK:</t>
  </si>
  <si>
    <t>Tenders must include for all associated and ancillary work shown or clearly apparent as being necessary to meet the requirements for the Performance Specified Work and its completion and proper integration with the Works generally.</t>
  </si>
  <si>
    <t>Tenderers must price on the work and quantities which they intend to provide and will be responsible for any error therein. Where provided, quantities are indicative only.</t>
  </si>
  <si>
    <t>A30/250</t>
  </si>
  <si>
    <t xml:space="preserve">PRICING DOCUMENTS: </t>
  </si>
  <si>
    <t xml:space="preserve">Alterations to the pricing documents must not be made without the written consent of the Architect. Tenders containing unauthorised alterations or qualifications may be rejected. </t>
  </si>
  <si>
    <t>Costs relating to items which are shown or are implicit to deliver the work shown on the drawings and in the specification will be deemed to have been included.</t>
  </si>
  <si>
    <t>A30/310</t>
  </si>
  <si>
    <t>SPECIFICATION WITHOUT QUANTITIES: Where and to the extent that quantities are not included in the specification, tenders must include for all work shown or described in the tender documents as a whole or clearly apparent as being necessary for the complete and proper execution of the Works.</t>
  </si>
  <si>
    <t>A30/360</t>
  </si>
  <si>
    <t>A30/440</t>
  </si>
  <si>
    <t>A30/510</t>
  </si>
  <si>
    <t>ALTERNATIVE METHOD TENDERS:</t>
  </si>
  <si>
    <t>Such alternative(s) will be deemed to be alternative tender(s) and each must include a complete and precise statement of the effects on cost and programme.</t>
  </si>
  <si>
    <t>Carry out a health and safety risk assessment for each such alternative and where appropriate provide a safety method statement suitable for incorporation in the Health and Safety Plan.</t>
  </si>
  <si>
    <t>A30/535</t>
  </si>
  <si>
    <t>SUBSTITUTE PRODUCTS: If the Contractor wishes to substitute products of different manufacture to those specified, details must be submitted with the tender giving reasons for each proposed substitution. substitutions which have not been notified at tender stage may not be considered. Substitutions sanctioned by the CA will be subject to the verification requirements of clause A31/200.</t>
  </si>
  <si>
    <t>A30/540</t>
  </si>
  <si>
    <t>QUALITY CONTROL RESOURCES: A statement must be submitted with the tender describing the organisation and resources which the Contractor proposes and undertakes to provide to control the quality of the Works, including the work of subcontractors. The statement must include the number and type of staff responsible for quality control, with details of their qualifications and duties.</t>
  </si>
  <si>
    <t>A30/570</t>
  </si>
  <si>
    <t>CONSTRUCTION PHASE HEALTH AND SAFETY PLAN must be submitted by the appointed contractor one week before commencement of work on site and is to include the following:</t>
  </si>
  <si>
    <t>Method statements related to the construction hazards identified in the pre-tender health and safety plan and/or statements on how the hazards will be addressed and other significant hazards identified by the contractor.</t>
  </si>
  <si>
    <t>Details of the management structure and responsibilities.</t>
  </si>
  <si>
    <t>Arrangements for issuing health and safety directions.</t>
  </si>
  <si>
    <t>Procedures for informing other contractors and employees of health and safety hazards.</t>
  </si>
  <si>
    <t>Selection procedures for ensuring competency of other contractors, the self-employed and designers.</t>
  </si>
  <si>
    <t>Procedures for communications between the project team, other contractors and site operatives.</t>
  </si>
  <si>
    <t>Arrangements for co-operation and co-ordination between contractors.</t>
  </si>
  <si>
    <t>Procedures for carrying out risk assessment and for managing and controlling the risk.</t>
  </si>
  <si>
    <t>Emergency procedures including those for fire prevention and escape.</t>
  </si>
  <si>
    <t>Arrangements for ensuring that all accidents, illness and dangerous occurrences are recorded.</t>
  </si>
  <si>
    <t>Arrangements for welfare facilities.</t>
  </si>
  <si>
    <t>Procedures for ensuring that all persons on site have received relevant health and safety information and any training.</t>
  </si>
  <si>
    <t>Arrangements for preparing site rules and drawing them to the attention of those affected and ensuring their compliance.</t>
  </si>
  <si>
    <t>Monitoring procedures to ensure compliance with site rules, selection and management procedures, health and safety standards and statutory requirements.</t>
  </si>
  <si>
    <t>SUBLETTING/SUPPLY</t>
  </si>
  <si>
    <t>A30/632</t>
  </si>
  <si>
    <t>DOMESTIC SUBCONTRACTS: Comply with the Construction Industry Board 'Code of practice for the selection of subcontractors', April 1997.</t>
  </si>
  <si>
    <t>A30/640</t>
  </si>
  <si>
    <t>DOMESTIC SUBCONTRACTORS - the contractor is free to use sub-contractors as seen fit, although a statement outlining the sub-contractor's approach and relevant experience to the project will be required, and it the statement or experience are not deemed satisfactory by the client and architect the contract may not be let. This is to ensue that standards of cleanliness, cooperation, quality and timing meet the client's requirements.</t>
  </si>
  <si>
    <t>A30/641</t>
  </si>
  <si>
    <t>DOMESTIC SUBCONTRACTORS:</t>
  </si>
  <si>
    <t>Before the start of the work to which the list relates, the Contractor must enter into a binding subcontract agreement and confirm to the CA that this has been done, giving the name of the selected subcontractor.</t>
  </si>
  <si>
    <t>A31</t>
  </si>
  <si>
    <t>PROVISION, CONTENT AND USE OF DOCUMENTS</t>
  </si>
  <si>
    <t>DEFINITIONS AND INTERPRETATIONS</t>
  </si>
  <si>
    <t xml:space="preserve">A31/110 </t>
  </si>
  <si>
    <t xml:space="preserve">DEFINITIONS </t>
  </si>
  <si>
    <t xml:space="preserve">Meaning: Terms, derived terms and synonyms used in the preliminaries/general conditions and the specification are as stated therein or in the appropriate British Standard or British Standard Glossary.  </t>
  </si>
  <si>
    <t>A31/120</t>
  </si>
  <si>
    <t xml:space="preserve">COMMUNICATION: </t>
  </si>
  <si>
    <t>Definition: Includes advise, inform, submit, give notice, instruct, agree, confirm, seek or obtain information, consents or instructions, or make arrangements.</t>
  </si>
  <si>
    <t>Format: In writing to the person named in the clause A10/140 unless specified otherwise.</t>
  </si>
  <si>
    <t xml:space="preserve">Response: Do not proceed until response has been received.  </t>
  </si>
  <si>
    <t>A31/141</t>
  </si>
  <si>
    <t>DRAWINGS:</t>
  </si>
  <si>
    <t>A31/161</t>
  </si>
  <si>
    <t>TERMS USED IN SPECIFICATION:</t>
  </si>
  <si>
    <t>Remove: disconnect, dismantle as necessary and take out the designated products or work and associated accessories, fixings, supports, linings and bedding materials.  Dispose of unwanted materials.  Excludes taking out and disposing of associated pipework, wiring, duct work or other services.</t>
  </si>
  <si>
    <t xml:space="preserve">Fix: Unload, handle, store, place and fasten in position including all labours and use of site equipment.  </t>
  </si>
  <si>
    <t>Supply and fix: includes all labour and site equipment for unloading, handling, storing and executions.  All products to be supplied and fixed unless stated otherwise.</t>
  </si>
  <si>
    <t xml:space="preserve">Refix: Fix removed products. </t>
  </si>
  <si>
    <t xml:space="preserve">Ease: Adjust moving parts of designated products or work to achieve free movement and good fit in open and closed positions. </t>
  </si>
  <si>
    <t>System: Equipment, accessories, control, supports and ancillary items, including installation, necessary for that section of the work to function.</t>
  </si>
  <si>
    <t>A31/170</t>
  </si>
  <si>
    <t>MANUFACTURER AND PRODUCT REFERENCE</t>
  </si>
  <si>
    <t>Definition: When used in this combination:</t>
  </si>
  <si>
    <t>Manufacturer: The firm under whose name the particular product is marketed. Product reference: The proprietary brand name and/or reference by which the particular product is identified.</t>
  </si>
  <si>
    <t xml:space="preserve">Currency: References are to the particular product as specified in the manufacturers’ technical literature current on the date of the invitation to tender.  </t>
  </si>
  <si>
    <t>A31/220</t>
  </si>
  <si>
    <t>REFERENCED DOCUMENTS:</t>
  </si>
  <si>
    <t>Drawings and specification prevail over referenced documents.</t>
  </si>
  <si>
    <t>A31/250</t>
  </si>
  <si>
    <t>CURRENCY OF DOCUMENTS:</t>
  </si>
  <si>
    <t>References to published documents are to the editions including amendments and revisions current on the date of  the invitation to tender.</t>
  </si>
  <si>
    <t>DOCUMENTS PROVIDED ON BEHALF OF EMPLOYER</t>
  </si>
  <si>
    <t>A31/411</t>
  </si>
  <si>
    <t xml:space="preserve">ADDITIONAL COPIES OF DRAWINGS: </t>
  </si>
  <si>
    <t>A31/440</t>
  </si>
  <si>
    <t xml:space="preserve">DIMENSIONS:  </t>
  </si>
  <si>
    <t>Scaled dimensions: do not rely on for construction.</t>
  </si>
  <si>
    <t>A31/509</t>
  </si>
  <si>
    <t xml:space="preserve">COPYRIGHT:  </t>
  </si>
  <si>
    <t xml:space="preserve">All tender documents and drawings, specifications and schedules are the copyright of DHVA. </t>
  </si>
  <si>
    <t>A31/510</t>
  </si>
  <si>
    <t>CONTRACTORS DESIGN DOCUMENTS:</t>
  </si>
  <si>
    <t>A31/600</t>
  </si>
  <si>
    <t>CONTRACTORS DESIGN INFORMATION</t>
  </si>
  <si>
    <t>A31/620</t>
  </si>
  <si>
    <t>AS BUILT DRAWINGS AND INFORMATION</t>
  </si>
  <si>
    <t>Contractor designed work: Provide drawings/information:</t>
  </si>
  <si>
    <t>Submit: At least 2 weeks before date of completion.</t>
  </si>
  <si>
    <t>A31/630</t>
  </si>
  <si>
    <t xml:space="preserve">TECHNICAL LITERATURE:  </t>
  </si>
  <si>
    <t>Information: Keep on site for reference by all supervisory personnel.</t>
  </si>
  <si>
    <t>A32</t>
  </si>
  <si>
    <t>MANAGEMENT OF THE WORKS</t>
  </si>
  <si>
    <t>GENERALLY</t>
  </si>
  <si>
    <t>A32/110</t>
  </si>
  <si>
    <t>SUPERVISION: Accept responsibility for co-ordination, supervision and administration of the Works, including all subcontracts. Arrange and monitor a programme with each subcontractor, supplier, local authority and statutory undertaker, and obtain and supply information as necessary for co-ordination of the work.</t>
  </si>
  <si>
    <t>A32/120</t>
  </si>
  <si>
    <t>INSURANCE: Before starting work on site submit documentary evidence and/or policies and receipts for the insurance required by the Conditions of Contract.</t>
  </si>
  <si>
    <t>A32/130</t>
  </si>
  <si>
    <t>INSURANCE CLAIMS: If any event occurs which may give rise to any claim or proceeding in respect of loss or damage to the Works or injury or damage to persons or property arising out of the Works, forthwith give notice in writing to the Employer, the CA and the Insurers. Indemnify the Employer against any loss which may be caused by failure to give such notice.</t>
  </si>
  <si>
    <t>A32/140</t>
  </si>
  <si>
    <t>CLIMATIC CONDITIONS: Keep an accurate record of:</t>
  </si>
  <si>
    <t>A32/150</t>
  </si>
  <si>
    <t>OWNERSHIP: Materials arising from the work are to become the property of the Contractor except where otherwise stated. Remove from site as work proceeds.</t>
  </si>
  <si>
    <t>PROGRAMME/ PROGRESS</t>
  </si>
  <si>
    <t>A32/210</t>
  </si>
  <si>
    <t>PROGRAMME:</t>
  </si>
  <si>
    <t>The master programme for the Works must make allowance for:</t>
  </si>
  <si>
    <t>Design, production information and proposals provided by the Contractor/Subcontractors/Suppliers, including inspection and checking (see section A31).</t>
  </si>
  <si>
    <t>Planning and mobilisation by the Contractor.</t>
  </si>
  <si>
    <t>Work resulting from instructions issued in regard to the expenditure of provisional sums (see section A54).</t>
  </si>
  <si>
    <t>Work by or on behalf of the Employer and concurrent with the Contract (see section A50) the nature and scope of which, the relationship with preceding and following work and any relevant limitations are suitably defined in the Contract Documents.</t>
  </si>
  <si>
    <t>Where and to the extent that the programme implications for work which is not so defined are impossible to assess the Contractor should exclude it from his programme and confirm this when submitting the programme.</t>
  </si>
  <si>
    <t>A32/211</t>
  </si>
  <si>
    <t>HOURS OF WORKING, RESTRICTIONS &amp; SERVICES</t>
  </si>
  <si>
    <t>There are restrictions on working on site as follows:</t>
  </si>
  <si>
    <t>A32/212</t>
  </si>
  <si>
    <t>As soon as possible and before starting work on site prepare in an approved form a master programme for the Works, which must make allowance for:</t>
  </si>
  <si>
    <t>Design and production information provided by the Contractor/Subcontractors/Suppliers, including inspection and checking (see section A31).</t>
  </si>
  <si>
    <t>A32/230</t>
  </si>
  <si>
    <t>A32/250</t>
  </si>
  <si>
    <t>A32/260</t>
  </si>
  <si>
    <t>ARCHITECT SITE MEETINGS:</t>
  </si>
  <si>
    <t xml:space="preserve">The Architect will hold a monthly site inspection to review progress and other matters arising from the administration of the Contract. </t>
  </si>
  <si>
    <t>Attend all meetings and inform subcontractors and suppliers when their presence is required.</t>
  </si>
  <si>
    <t>The Architect will chair the meetings and take and distribute record notes and actions.</t>
  </si>
  <si>
    <t>A32/280</t>
  </si>
  <si>
    <t>A32/290</t>
  </si>
  <si>
    <t>NOTICE OF COMPLETION: Give Architect and Employer at least 1 week notice of the anticipated date of Practical Completion.</t>
  </si>
  <si>
    <t>A32/300</t>
  </si>
  <si>
    <t>ADVERSE WEATHER: Use all reasonable and suitable building aids and methods to prevent or minimise delays during adverse weather conditions.</t>
  </si>
  <si>
    <t>CONTROL OF COST</t>
  </si>
  <si>
    <t>A32/420</t>
  </si>
  <si>
    <t>EXISTING WORK: The extent and location of renewal of existing work must be agreed before the work is started. Remove existing work in ways which will reasonably minimise the amount of removal and renewal.</t>
  </si>
  <si>
    <t>A32/460</t>
  </si>
  <si>
    <t>A32/470</t>
  </si>
  <si>
    <t>UNFIXED MATERIALS: Payment for materials and goods off-site will not be made until such goods have been fixed.</t>
  </si>
  <si>
    <t>A33</t>
  </si>
  <si>
    <t>QUALITY STANDARDS/CONTROL</t>
  </si>
  <si>
    <t>MATERIALS AND WORK GENERALLY</t>
  </si>
  <si>
    <t>A33/110</t>
  </si>
  <si>
    <t>GOOD PRACTICE: Where and to the extent that materials, products and workmanship are not fully detailed or specified they are to be:</t>
  </si>
  <si>
    <t>Of a standard appropriate to the Works and suitable for the functions stated in or reasonably to be inferred from the project documents, and:</t>
  </si>
  <si>
    <t>In accordance with relevant good building practice.</t>
  </si>
  <si>
    <t>Contract Documents: Omissions or errors in description and/ or quantity shall not vitiate the Contract nor release the Contractor from any obligations or liabilities under the Contract.</t>
  </si>
  <si>
    <t>A33/115</t>
  </si>
  <si>
    <t>GOOD PRACTICE:</t>
  </si>
  <si>
    <t>A33/120</t>
  </si>
  <si>
    <t>GENERAL QUALITY OF PRODUCTS:</t>
  </si>
  <si>
    <t>Products to be new unless otherwise specified.</t>
  </si>
  <si>
    <t>If products are prone to deterioration or have a limited shelf life, order in suitable quantities to a programme and use in appropriate sequence. Do not use if there are any signs of deterioration, setting or other unsatisfactory condition.</t>
  </si>
  <si>
    <t>A33/130</t>
  </si>
  <si>
    <t>PROPRIETARY PRODUCTS:</t>
  </si>
  <si>
    <t>The tender will be deemed to be based on the products specified and recommendations on their use as described in the manufacturer's literature current at the date of issue of the tender information to the Contractor.</t>
  </si>
  <si>
    <t>Where British Board of Agrement certified products are used, comply with the limitations, recommendations and requirements of the relevant valid certificates.</t>
  </si>
  <si>
    <t>A33/140</t>
  </si>
  <si>
    <t>CHECKING COMPLIANCE OF PRODUCTS: Check all delivery tickets, labels, identification marks and, where appropriate, the products themselves to ensure that all products comply with the project documents. Where different types of any product are specified, check to ensure that the correct type is being used in each location. In particular, check that:</t>
  </si>
  <si>
    <t>The sources, types, qualities, finishes and colours are correct, and match any approved samples.</t>
  </si>
  <si>
    <t>All accessories and fixings which should be supplied with the goods have been supplied.</t>
  </si>
  <si>
    <t>Sizes and dimensions are correct. Where tolerances of components are critical, measure a sufficient quantity to ensure compliance.</t>
  </si>
  <si>
    <t>The delivered quantities are correct, to ensure that shortages do not cause delays in the work.</t>
  </si>
  <si>
    <t>The products are clean, undamaged and otherwise in good condition.</t>
  </si>
  <si>
    <t>Products which have a limited shelf life are not out of date.</t>
  </si>
  <si>
    <t>A33/150</t>
  </si>
  <si>
    <t>PROTECTION OF PRODUCTS:</t>
  </si>
  <si>
    <t>Prevent over-stressing, distortion and any other type of physical damage.</t>
  </si>
  <si>
    <t>Keep clean and free from contamination. Prevent staining, chipping, scratching or other disfigurement, particularly of products exposed to view in the finished work.</t>
  </si>
  <si>
    <t>Keep dry and in a suitably low humidity atmosphere to prevent premature setting, moisture movement and similar defects. Where appropriate store off the ground and allow free air movement around and between stored products.</t>
  </si>
  <si>
    <t>Prevent excessively high or low temperatures and rapid changes of temperature in the products.</t>
  </si>
  <si>
    <t>Protect adequately from rain, damp, frost, sun and other elements as appropriate. Ensure that products are at a suitable temperature and moisture content at time of use.</t>
  </si>
  <si>
    <t>Ensure that sheds and covers are of ample size, in good weatherproof condition and well secured.</t>
  </si>
  <si>
    <t>Keep different types and grades of products separately and adequately identified.</t>
  </si>
  <si>
    <t>Wherever possible retain protective wrappings after fixing and until shortly before Practical Completion.</t>
  </si>
  <si>
    <t>Ensure that protective measures are fully compatible with and not prejudicial to the products/materials.</t>
  </si>
  <si>
    <t>A33/160</t>
  </si>
  <si>
    <t>SUITABILITY OF RELATED WORK AND CONDITIONS: Ensure that all trades are provided with necessary details of related types of work. Before starting each new type or section of work, ensure that:</t>
  </si>
  <si>
    <t>Previous, related work is appropriately complete, in accordance with the project documents, to a suitable standard and in a suitable condition to receive the new work.</t>
  </si>
  <si>
    <t>All necessary preparatory work has been carried out, including provision for services, openings, supports, fixings, damp proofing, priming and sealing.</t>
  </si>
  <si>
    <t>The environmental conditions are suitable, particularly that the building is suitably weathertight when internal components, services and finishes are installed.</t>
  </si>
  <si>
    <t>A33/170</t>
  </si>
  <si>
    <t>GENERAL QUALITY OF WORKMANSHIP:</t>
  </si>
  <si>
    <t>Operatives must be appropriately skilled and experienced for the type and quality of work.</t>
  </si>
  <si>
    <t>Inspect components and products carefully before fixing or using and reject any which are defective.</t>
  </si>
  <si>
    <t>Fix or lay securely, accurately and in alignment.</t>
  </si>
  <si>
    <t>Where not specified otherwise, select fixing and jointing methods and types, sizes and spacings of fastenings in compliance with section Z20. Fastenings to comply with relevant British Standards.</t>
  </si>
  <si>
    <t>Provide suitable, tight packings at screwed and bolted fixing points to take up tolerances and prevent distortion. Do not overtighten fixings.</t>
  </si>
  <si>
    <t>Adjust location and fixing of components and products so that joints which are to be finished with mortar or sealant or otherwise left open to view are even and regular.</t>
  </si>
  <si>
    <t>Ensure that all moving parts operate properly and freely. Do not cut, grind or plane prefinished components and products to remedy binding or poor fit without approval.</t>
  </si>
  <si>
    <t>A33/180</t>
  </si>
  <si>
    <t>BS 8000: BASIC WORKMANSHIP:</t>
  </si>
  <si>
    <t>A33/190</t>
  </si>
  <si>
    <t>SAMPLES/APPROVALS</t>
  </si>
  <si>
    <t>A33/210</t>
  </si>
  <si>
    <t>APPROVAL OF PRODUCTS: Where approval of a product is specified the requirement for approval relates to a sample of the product and not to the product as used in the Works. Submit a sample or other evidence of suitability. Do not confirm orders or use the product until approval of the sample has been obtained. Retain approved sample in good, clean condition on site. Ensure that the product used in the Works matches the approved sample.</t>
  </si>
  <si>
    <t>A33/220</t>
  </si>
  <si>
    <t>SAMPLES OF FINISHED WORK: Where a sample of finished work is specified for approval, the requirement for approval relates to the sample itself (if approval of the finished work as a whole is required this is specified separately). Obtain approval of the stated characteristic(s) of the sample before proceeding with the Works. Retain approved sample in good, clean condition on site. Ensure that the relevant characteristic(s) of the Works match the approved characteristic(s) of the sample. Remove samples which are not part of the finished Works when no longer required.</t>
  </si>
  <si>
    <t>A33/230</t>
  </si>
  <si>
    <t>APPROVALS: Where and to the extent that products or work are specified to be approved or the CA instructs or requires that they are to be approved, the same must be supplied and executed to comply with all other requirements and in respect of the stated or implied characteristics either:</t>
  </si>
  <si>
    <t>To the express approval of the CA or:</t>
  </si>
  <si>
    <t>To match a sample expressly approved by the CA as a standard for the purpose.</t>
  </si>
  <si>
    <t>A33/240</t>
  </si>
  <si>
    <t>APPROVALS: Inspection or any other action by the CA must not be taken as approval of products or work unless the CA so confirms in writing in express terms referring to:</t>
  </si>
  <si>
    <t>Date of inspection</t>
  </si>
  <si>
    <t>Part of the work inspected</t>
  </si>
  <si>
    <t>Respects or characteristics which are approved</t>
  </si>
  <si>
    <t>Extent and purpose of the approval</t>
  </si>
  <si>
    <t>Any associated conditions.</t>
  </si>
  <si>
    <t>ACCURACY/SETTING OUT GENERALLY</t>
  </si>
  <si>
    <t>A33/340</t>
  </si>
  <si>
    <t>APPEARANCE AND FIT:</t>
  </si>
  <si>
    <t>Arrange the setting out, erection, juxtaposition of components and application of finishes (working within the practical limits of the design and the specification) to ensure that there is satisfactory fit at junctions, that there are no practically or visually unacceptable changes in plane, line or level and that the finished work has a true and regular appearance.</t>
  </si>
  <si>
    <t>Wherever satisfactory accuracy, fit and/or appearance of the work are likely to be critical or difficult to achieve, obtain approval of proposals or of the appearance of the relevant aspects of the partially finished work as early as possible.</t>
  </si>
  <si>
    <t>SERVICES GENERALLY</t>
  </si>
  <si>
    <t>A33/410</t>
  </si>
  <si>
    <t>SERVICES REGULATIONS: Any work carried out to or which affects new or existing services must be in accordance with the Bye Laws or Regulations of the relevant Statutory Authority.</t>
  </si>
  <si>
    <t>A33/420</t>
  </si>
  <si>
    <t>A33/440</t>
  </si>
  <si>
    <t>MECHANICAL AND ELECTRICAL SERVICES must have final tests and commissioning carried out so that they are in full working order at the completion of each Section.</t>
  </si>
  <si>
    <t>SUPERVISION/INSPECTION/DEFECTIVE WORK</t>
  </si>
  <si>
    <t>A33/510</t>
  </si>
  <si>
    <t>SUPERVISION: In addition to the constant management and supervision of the works provided by the Contractor's person in charge, all significant types of work must be under the close control of competent trade supervisors to ensure maintenance of satisfactory quality and progress.</t>
  </si>
  <si>
    <t>A33/520</t>
  </si>
  <si>
    <t>A33/550</t>
  </si>
  <si>
    <t>Cover up or otherwise hinder access to the defective construction, or</t>
  </si>
  <si>
    <t>Be rendered abortive by the carrying out of remedial work.</t>
  </si>
  <si>
    <t>A33/555</t>
  </si>
  <si>
    <t>A33/560</t>
  </si>
  <si>
    <t>A33/565</t>
  </si>
  <si>
    <t>A33/570</t>
  </si>
  <si>
    <t>PROPOSALS FOR RECTIFICATION OF DEFECTIVE WORK/PRODUCTS:</t>
  </si>
  <si>
    <t>Such proposals may be unacceptable to the CA and he may issue contrary instructions.</t>
  </si>
  <si>
    <t>A33/580</t>
  </si>
  <si>
    <t>MEASURES TO ESTABLISH ACCEPTABILITY: Wherever inspection or testing shows that the work, materials or goods are not in accordance with the Contract and measures (e.g. testing, opening up, experimental making good) are taken to help in establishing whether or not the work is acceptable, such measures:</t>
  </si>
  <si>
    <t>will be at the expense of the Contractor, and:</t>
  </si>
  <si>
    <t>will not be considered as grounds for extension of time.</t>
  </si>
  <si>
    <t>A33/590</t>
  </si>
  <si>
    <t>QUALITY CONTROL: Establish and maintain procedures to ensure that the Works, including the work of all subcontractors, comply with specified requirements. Maintain full records, keep copies on site for inspection by the CA, and submit copies of particular parts of the records on request. The records must include:</t>
  </si>
  <si>
    <t>Identification of the element, item, batch or lot including location in the Works.</t>
  </si>
  <si>
    <t>The nature and dates of inspections by the Contractor or CA, tests and approvals.</t>
  </si>
  <si>
    <t>The nature and extent of any nonconforming work found.</t>
  </si>
  <si>
    <t>Details of any corrective action.</t>
  </si>
  <si>
    <t>A34</t>
  </si>
  <si>
    <t>SECURITY/SAFETY/PROTECTION</t>
  </si>
  <si>
    <t>A34/110</t>
  </si>
  <si>
    <t>THE PRE-TENDER CONSTRUCTION INFORMATION is integral with the project Preliminaries, including but not restricted to the sections set out below.</t>
  </si>
  <si>
    <t>Nature of the project: Sections A10 and A13.</t>
  </si>
  <si>
    <t>The existing environment: Section A12.</t>
  </si>
  <si>
    <t>Existing drawings: Sections A11 and A12.</t>
  </si>
  <si>
    <t>The design: Section A34.</t>
  </si>
  <si>
    <t>Construction materials: Section A34.</t>
  </si>
  <si>
    <t>Site-wide elements: Section A12.</t>
  </si>
  <si>
    <t>Overlap with client’s undertaking: Sections A34 and A36.</t>
  </si>
  <si>
    <t>Site Rules: Sections A34 and A35.</t>
  </si>
  <si>
    <t>Continuing liaison: Section A31.</t>
  </si>
  <si>
    <t>A34/114</t>
  </si>
  <si>
    <t>CONSTRUCTION HAZARDS arising from the design of the project which the contractor should be aware of include those identified below. Common-place hazards (such as working with lime), which should be controlled by good management and good site practices, are not listed.</t>
  </si>
  <si>
    <t>Hazard: Falling from height</t>
  </si>
  <si>
    <t>Hazard: Protection of public</t>
  </si>
  <si>
    <t>Hazard: Vehicle collisions and danger to pedestrians</t>
  </si>
  <si>
    <t>Hazard: Dust and noise</t>
  </si>
  <si>
    <t>Hazard: Public interaction &amp; crime</t>
  </si>
  <si>
    <t>A34/120</t>
  </si>
  <si>
    <t>THE CONSTRUCTION PHASE HEALTH AND SAFETY PLAN must be submitted to the CA not less than 7 days before the proposed date for start of construction work. Do not start construction work until the CA has confirmed in writing that in his view the Construction Phase Health and Safety Plan includes the procedures and arrangements required by the CDM Regulations.</t>
  </si>
  <si>
    <t>A34/125</t>
  </si>
  <si>
    <t>HSE APPROVED CODES OF PRACTICE: Comply with the following:</t>
  </si>
  <si>
    <t>Management of health and safety at work.</t>
  </si>
  <si>
    <t>Managing construction for health and safety.</t>
  </si>
  <si>
    <t>A34/130</t>
  </si>
  <si>
    <t xml:space="preserve">SECURITY: Adequately safeguard the site, the Works, products, materials, plant, and any existing buildings affected by the Works from damage and theft. Take all reasonable precautions to prevent unauthorised access to the site, the Works and adjoining property. </t>
  </si>
  <si>
    <t>A34/140</t>
  </si>
  <si>
    <t>A34/170</t>
  </si>
  <si>
    <t>EMPLOYER’S REPRESENTATIVES SITE VISITS:</t>
  </si>
  <si>
    <t>A34/180</t>
  </si>
  <si>
    <t>WORK IN HAZARDOUS AREAS: Operatives must take the following precautions when working in the area(s) listed below:</t>
  </si>
  <si>
    <t>A34/185</t>
  </si>
  <si>
    <t xml:space="preserve">HOT WORKS POLICY </t>
  </si>
  <si>
    <t>A34/186</t>
  </si>
  <si>
    <t xml:space="preserve">FIRE PRECAUTIONS:  </t>
  </si>
  <si>
    <t>A34/187</t>
  </si>
  <si>
    <t xml:space="preserve">HEAT EMITTING LAMPS </t>
  </si>
  <si>
    <t xml:space="preserve">(Halogen) are not to be used in temporary site lighting. </t>
  </si>
  <si>
    <t>A34/190</t>
  </si>
  <si>
    <t xml:space="preserve">EXISTING FIRE PRECAUTIONS:  </t>
  </si>
  <si>
    <t>PROTECT AGAINST THE FOLLOWING:</t>
  </si>
  <si>
    <t>A34/221</t>
  </si>
  <si>
    <t>NOISE:</t>
  </si>
  <si>
    <t>Comply generally with the recommendations of BS 5228: Part 1, clause 9.3 for minimising noise levels during the execution of the works.</t>
  </si>
  <si>
    <t>Noise levels from the works are to be kept as quiet as possible. Workers are to converse in low volumes unless a critical health and safety response demands otherwise.</t>
  </si>
  <si>
    <t>Fit all compressors, percussion tools and vehicles with effective silencers of a type recommended by manufacturers of the compressors, tools or vehicles.</t>
  </si>
  <si>
    <t>Do not use or permit employees to use radios or other audio equipment.</t>
  </si>
  <si>
    <t>A34/230</t>
  </si>
  <si>
    <t>POLLUTION: Take all reasonable precautions to prevent pollution of the site, the Works and the general environment including streams and waterways. If pollution occurs, inform the appropriate Authorities and the CA without delay and provide them with all relevant information.</t>
  </si>
  <si>
    <t>A34/236</t>
  </si>
  <si>
    <t>USE OF PESTICIDES will not be permitted.</t>
  </si>
  <si>
    <t>A34/240</t>
  </si>
  <si>
    <t>NUISANCE: Take all necessary precautions to prevent nuisance from smoke, dust, rubbish, vermin and other causes.</t>
  </si>
  <si>
    <t>A34/250</t>
  </si>
  <si>
    <t>ASBESTOS BASED MATERIALS: Report immediately to the CA any suspected asbestos based materials discovered during demolition/refurbishment work. Avoid disturbing such materials. Agree with the CA methods for safe removal or encapsulation.</t>
  </si>
  <si>
    <t>A34/260</t>
  </si>
  <si>
    <t>FIRE PREVENTION: Take all necessary precautions to prevent personal injury, death, and damage to the Works or other property from fire. Comply with Joint Code of Practice ‘Fire Prevention on Construction Sites’ published by the Building Employers Confederation and the Loss Prevention Council.</t>
  </si>
  <si>
    <t>A34/263</t>
  </si>
  <si>
    <t>A34/265</t>
  </si>
  <si>
    <t>BURNING ON SITE of materials arising from the work will not be permitted.</t>
  </si>
  <si>
    <t>A34/270</t>
  </si>
  <si>
    <t>WATER: Prevent damage from storm and surface water. (Items for keeping the site and excavations free of water are given elsewhere).</t>
  </si>
  <si>
    <t>A34/280</t>
  </si>
  <si>
    <t>MOISTURE: Prevent the work from becoming wet or damp where this may cause damage. Dry out the Works thoroughly. Control the drying out and humidity of the Works and the application of heat to prevent:</t>
  </si>
  <si>
    <t>Blistering and failure of adhesion.</t>
  </si>
  <si>
    <t>Damage due to trapped moisture.</t>
  </si>
  <si>
    <t>Excessive movement.</t>
  </si>
  <si>
    <t>A34/285</t>
  </si>
  <si>
    <t>INFECTED TIMBER: Where instructed to remove timber affected by fungal/insect attack from the building, do so in a way which will minimise the risk of infecting other parts of the building.</t>
  </si>
  <si>
    <t>A34/290</t>
  </si>
  <si>
    <t>WASTE:</t>
  </si>
  <si>
    <t>Remove rubbish, debris, surplus material and spoil daily and keep the site and keep the Works spotlessly clean and tidy (dust control forms a key part of the project).</t>
  </si>
  <si>
    <t>Remove all rubbish, dirt, cobwebs and residues by vacuuming from the existing building at the commencement of each bay.</t>
  </si>
  <si>
    <t>Ensure that non-hazardous material is disposed of legally at a recycling and waste facility approved by a Waste Regulation Authority.</t>
  </si>
  <si>
    <t>Remove all surplus hazardous materials and their containers regularly for disposal off site in a safe and competent manner as approved by a Waste Regulation Authority and in accordance with relevant regulations.</t>
  </si>
  <si>
    <t>Retain waste transfer documentation.</t>
  </si>
  <si>
    <t>PROTECT THE FOLLOWING:</t>
  </si>
  <si>
    <t>A34/410</t>
  </si>
  <si>
    <t>WORK IN ALL SECTIONS: Adequately protect all types of work and all parts of the Works, including work carried out by others, throughout the Contract. Wherever work is of an especially vulnerable nature or is exposed to abnormal risks provide special protection to ensure that damage does not occur.</t>
  </si>
  <si>
    <t>A34/420</t>
  </si>
  <si>
    <t>EXISTING SERVICES:</t>
  </si>
  <si>
    <t>Before starting work check positions of existing mains/services. Where positions are not shown on drawings obtain relevant details from service authorities or other owners.</t>
  </si>
  <si>
    <t>Adequately protect, and prevent damage to all services. Do not interfere with their operation without consent of the service authorities or other owners.</t>
  </si>
  <si>
    <t>Replace any marker tapes or protective covers disturbed during site operations to the service authority’s recommendations.</t>
  </si>
  <si>
    <t>A34/490</t>
  </si>
  <si>
    <t>EXISTING STRUCTURES:</t>
  </si>
  <si>
    <t>Provide and maintain during the execution of the Works all incidental shoring, strutting, needling and other supports as may be necessary to preserve the stability of existing structures on the site or adjoining, that may be endangered or affected by the Works.</t>
  </si>
  <si>
    <t>Support existing structure as necessary during cutting of new openings or replacement of structure.</t>
  </si>
  <si>
    <t>Do not remove supports until new work is strong enough to support the existing structure. Prevent overstressing of completed work when removing supports.</t>
  </si>
  <si>
    <t>A36</t>
  </si>
  <si>
    <t>FACILITIES/TEMPORARY WORK/SERVICES</t>
  </si>
  <si>
    <t>A36/110</t>
  </si>
  <si>
    <t>A36/120</t>
  </si>
  <si>
    <t>MAINTAIN, alter, adapt and move temporary works and services as necessary. Remove when no longer required and make good.</t>
  </si>
  <si>
    <t>A36/260</t>
  </si>
  <si>
    <t>SERVICES AND FACILITIES</t>
  </si>
  <si>
    <t>A36/410</t>
  </si>
  <si>
    <t>LIGHTING: Provide temporary lighting, for the works.</t>
  </si>
  <si>
    <t>A36/420</t>
  </si>
  <si>
    <t>LIGHTING AND POWER: Electricity supply from the Employer's mains may be used for the Works as follows:</t>
  </si>
  <si>
    <t>Supply will be 230V.</t>
  </si>
  <si>
    <t>The Employer will not be held responsible for the effects of any failure or restriction in supply.</t>
  </si>
  <si>
    <t>Anticipated capacity: 3kW.</t>
  </si>
  <si>
    <t>A36/430</t>
  </si>
  <si>
    <t>WATER from the Employer's mains may be used for the Works (avoidable waste excepted) as follows:</t>
  </si>
  <si>
    <t>A36/441</t>
  </si>
  <si>
    <t>TELEPHONES: The responsible site manager shall be contactable by mobile phone with adequate reception. A site telephone is not required.</t>
  </si>
  <si>
    <t>A36/453</t>
  </si>
  <si>
    <t>E-MAIL FACILITY: It is expected that the site manager will be contactable by email on a daily basis (at the end of each working day).</t>
  </si>
  <si>
    <t>A54</t>
  </si>
  <si>
    <t>PROVISIONAL WORKS/ ITEMS</t>
  </si>
  <si>
    <t>A54/100</t>
  </si>
  <si>
    <t>PROVISIONAL SUMS</t>
  </si>
  <si>
    <t>All provisional sums are identified in red in the activity schedule.</t>
  </si>
  <si>
    <t>A54/590</t>
  </si>
  <si>
    <t>CONTINGENCIES</t>
  </si>
  <si>
    <t>A55</t>
  </si>
  <si>
    <t>DAYWORKS</t>
  </si>
  <si>
    <t>A55/100</t>
  </si>
  <si>
    <t>PRIME COST OF DAYWORKS: to be calculated in accordance with the 'DEFINITION OF PRIME COST OF DAYWORK CARRIED OUT UNDER A BUILDING CONTRACT, refer to the contract clause 3.7.6 published by the RICS and BEC applies, subject to any amendments stated below.</t>
  </si>
  <si>
    <t>A55/101</t>
  </si>
  <si>
    <t>Hourly Base Rates' for labour are to be computed in accordance with Item 3.2 of the above 'Definitions' and are to be inclusive of all incidental costs, overheads and profit as defined in Section 6 of the above 'Definitions'.  They will be subject to no further adjustment. In the case of Plumbing operatives, the National Working Rules of the Joint Industry Boards of Plumbing, Mechanical Engineering Services shall apply and 'Hourly Base Rates' shall include for contributions to the relevant pension scheme.</t>
  </si>
  <si>
    <t>A55/103</t>
  </si>
  <si>
    <t>A55/104</t>
  </si>
  <si>
    <t>Plant as defined in Section 5 of the above 'Definition' calculated in accordance with the 'Schedule of basic Plant Charges for Use in Connection with Daywork under a Building Contract, refer to the contract clause 3.7.6 published by the RICS.</t>
  </si>
  <si>
    <t>A55/105</t>
  </si>
  <si>
    <t>A100</t>
  </si>
  <si>
    <t>Total of all prelims items A10-A55</t>
  </si>
  <si>
    <r>
      <t xml:space="preserve">Incidental costs, overheads and profit as defined in Section 6 of the Definition. </t>
    </r>
    <r>
      <rPr>
        <u/>
        <sz val="10"/>
        <color theme="1"/>
        <rFont val="Arial"/>
        <family val="2"/>
      </rPr>
      <t>Note</t>
    </r>
    <r>
      <rPr>
        <sz val="10"/>
        <color theme="1"/>
        <rFont val="Arial"/>
        <family val="2"/>
      </rPr>
      <t>: Hourly base rates for labour will be deemed to include all items referred to in Section 6 of the Definition.</t>
    </r>
  </si>
  <si>
    <t>PRELIMINARIES &amp; SCHEDULE OF WORKS</t>
  </si>
  <si>
    <t xml:space="preserve">Address: </t>
  </si>
  <si>
    <t>PARKING:</t>
  </si>
  <si>
    <t>JCT INTERMEDIATE BUILDING CONTRACT ICD 2024</t>
  </si>
  <si>
    <t xml:space="preserve">The form of contract will be the JCT ICD 2024 – Intermediate Building Contract with Contractor Design with all current revisions. Allow for the obligations, liabilities and services described therein against the headings below. </t>
  </si>
  <si>
    <t>Fourth Recital:</t>
  </si>
  <si>
    <t xml:space="preserve">Sixth Recital: </t>
  </si>
  <si>
    <t>Eighth Recital:</t>
  </si>
  <si>
    <t>Eleventh Recital:</t>
  </si>
  <si>
    <t>Twelfth Recital:</t>
  </si>
  <si>
    <t xml:space="preserve">Thirteenth Recital: </t>
  </si>
  <si>
    <t xml:space="preserve">Article 4: </t>
  </si>
  <si>
    <t>Article 7:</t>
  </si>
  <si>
    <t xml:space="preserve">Article 10: </t>
  </si>
  <si>
    <t xml:space="preserve">Thirteenth Recital and Schedule 4: </t>
  </si>
  <si>
    <t>1.7.3</t>
  </si>
  <si>
    <t>1.7.4.2</t>
  </si>
  <si>
    <t>2.34.3</t>
  </si>
  <si>
    <t>4.17.5 and 4.17.6</t>
  </si>
  <si>
    <t>6.7 and Schedule 1</t>
  </si>
  <si>
    <t>6.1 and Schedule 1</t>
  </si>
  <si>
    <t>9.3.1</t>
  </si>
  <si>
    <t>9.5.1</t>
  </si>
  <si>
    <t>The Contract is to be executed under hand.</t>
  </si>
  <si>
    <t>Master programme: Make reasonable allowance for completing design/production information, submission (including to the CDM Principal Designer) comment, inspection, amendment, resubmission and re-inspection.</t>
  </si>
  <si>
    <t>Daily maximum and minimum air temperatures (including overnight).</t>
  </si>
  <si>
    <t>Delays due to adverse weather, including description of the weather, type(s) of work affected and number of hours lost.</t>
  </si>
  <si>
    <t>WATER FOR THE WORKS: Clean and uncontaminated. If other than mains supply is proposed provide evidence of suitability. Test to BS EN 1008:2002 if instructed.</t>
  </si>
  <si>
    <t>Obtain from the Employer or CA, before commencement, advice on existing fire detection and alarm systems in the property, call points, fire extinguisher positions, fire escape routes, nearest telephone and Fire Station and procedures to be followed in the case of a fire, and incorporate within the Principal Contractors Construction Phase Health and Safety Plan.</t>
  </si>
  <si>
    <t>Avoid the use pneumatic drills and other noisy appliances wherever possible.</t>
  </si>
  <si>
    <t>FIRE PREVENTION: Smoking is not be permitted anywhere on or near to the site.</t>
  </si>
  <si>
    <t>Point of supply: Three-pin sockets in the tower.</t>
  </si>
  <si>
    <t>Materials and goods as defined in Section 4 of the 'Definition', except that cash discounts allowable under Item 4.1 shall not exceed 2.5%.</t>
  </si>
  <si>
    <t>Provide and maintain during the execution of the works all shoring, strutting, needling and other supports all as described in the Preliminaries and Specifications as may be necessary to preserve the stability of the remaining elements of the building that may be endangered or affected as the works are undertaken and at completion clear all away and make good all work disturbed. Identify and include for separate elements as appropriate following:-</t>
  </si>
  <si>
    <t>In the case of plant and materials the percentage additions required are to be inserted below the Provisional Sums hereinafter and these percentages will be use in the calculation of the cost of work valued on a daywork basis.</t>
  </si>
  <si>
    <t>In general, variations will be measured pro rata scheduled rates or by "fair valuation" methods; only where work cannot be properly measured and valued will the Contractor be allowed daywork rates at the rates set out below.</t>
  </si>
  <si>
    <t>Detailed calculation of the prime cost of labour for each class of workman and according to the time when the daywork is executed are to be submitted by the Contractor for agreement.</t>
  </si>
  <si>
    <t>The Contractor is to supply evidence of such charges at the time of agreeing costs.</t>
  </si>
  <si>
    <t>All gates and other access through the perimeter hoarding are to be similarly detailed to offer only a solid boarded unscalable face externally to the same height as the other boarding, painted finish as the boarding.</t>
  </si>
  <si>
    <t>Asbestos Removal</t>
  </si>
  <si>
    <t>Temporary Rainwater Disposal and Protection</t>
  </si>
  <si>
    <r>
      <t xml:space="preserve">Allow the following </t>
    </r>
    <r>
      <rPr>
        <b/>
        <sz val="10"/>
        <color rgb="FFC00000"/>
        <rFont val="Arial"/>
        <family val="2"/>
      </rPr>
      <t>PROVISIONAL</t>
    </r>
    <r>
      <rPr>
        <sz val="10"/>
        <rFont val="Arial"/>
        <family val="2"/>
      </rPr>
      <t xml:space="preserve"> </t>
    </r>
    <r>
      <rPr>
        <b/>
        <sz val="10"/>
        <color rgb="FFC00000"/>
        <rFont val="Arial"/>
        <family val="2"/>
      </rPr>
      <t>SUM</t>
    </r>
    <r>
      <rPr>
        <sz val="10"/>
        <rFont val="Arial"/>
        <family val="2"/>
      </rPr>
      <t xml:space="preserve"> for temporary rainwater disposal and protection during the Works.</t>
    </r>
  </si>
  <si>
    <r>
      <t xml:space="preserve">Allow the following </t>
    </r>
    <r>
      <rPr>
        <b/>
        <sz val="10"/>
        <color rgb="FFC00000"/>
        <rFont val="Arial"/>
        <family val="2"/>
      </rPr>
      <t>PROVISIONAL</t>
    </r>
    <r>
      <rPr>
        <sz val="10"/>
        <rFont val="Arial"/>
        <family val="2"/>
      </rPr>
      <t xml:space="preserve"> </t>
    </r>
    <r>
      <rPr>
        <b/>
        <sz val="10"/>
        <color rgb="FFC00000"/>
        <rFont val="Arial"/>
        <family val="2"/>
      </rPr>
      <t>SUM</t>
    </r>
    <r>
      <rPr>
        <sz val="10"/>
        <rFont val="Arial"/>
        <family val="2"/>
      </rPr>
      <t xml:space="preserve"> for further asbestos testing and removal during the Works.</t>
    </r>
  </si>
  <si>
    <t>General</t>
  </si>
  <si>
    <r>
      <t xml:space="preserve">Provide the </t>
    </r>
    <r>
      <rPr>
        <b/>
        <sz val="10"/>
        <color rgb="FFC00000"/>
        <rFont val="Arial"/>
        <family val="2"/>
      </rPr>
      <t>NETT PROVISIONAL SUM</t>
    </r>
    <r>
      <rPr>
        <sz val="10"/>
        <rFont val="Arial"/>
        <family val="2"/>
      </rPr>
      <t xml:space="preserve"> of £2,500.00 for Prime Cost of Plant used in Daywork</t>
    </r>
  </si>
  <si>
    <t>Collateral warranties are not required.</t>
  </si>
  <si>
    <t>The two lowest pricing contractors will be shortlisted for assessment. Assessment will be on lowest cost (60%) and methodology; proposed site staff experience; demonstration of quality control and approach to the project (40%). Scoring criteria will be released during the tender period.</t>
  </si>
  <si>
    <t>PERIOD OF VALIDITY: Tenders must remain open for consideration (unless previously withdrawn) for not less than 90 days from the date fixed for the submission or lodgement of tenders. Information on the date for possession/commencement is given in section A20.</t>
  </si>
  <si>
    <t>Dust Protections</t>
  </si>
  <si>
    <r>
      <t xml:space="preserve">Allow the following </t>
    </r>
    <r>
      <rPr>
        <b/>
        <sz val="10"/>
        <color rgb="FFC00000"/>
        <rFont val="Arial"/>
        <family val="2"/>
      </rPr>
      <t>PROVISIONAL SUM</t>
    </r>
    <r>
      <rPr>
        <sz val="10"/>
        <rFont val="Arial"/>
        <family val="2"/>
      </rPr>
      <t xml:space="preserve"> for additional dust protections not specified during the works.</t>
    </r>
  </si>
  <si>
    <t xml:space="preserve">Site Location and Block Plans as Existing and Proposed </t>
  </si>
  <si>
    <t>COLEFORD CLOCK TOWER, COLEFORD, FOREST OF DEAN</t>
  </si>
  <si>
    <t>RESTORATION AND REPARATION PROJECT 2026</t>
  </si>
  <si>
    <t xml:space="preserve">Email: oliver@dhva.co.uk </t>
  </si>
  <si>
    <t>Name: Oliver Forsyth (07528 366274)</t>
  </si>
  <si>
    <t>Name: Laura-Jade Schroeder, Town Clerk and RFO, Coleford Town Council, 4 Mushet Walk, Coleford, Gloucestershire, GL16 8BQ</t>
  </si>
  <si>
    <t>Telephone: 01594 832103</t>
  </si>
  <si>
    <t>Email: ctcoffice@colefordtowncouncil.gov.uk</t>
  </si>
  <si>
    <t>Name: Coleford Clock Tower Restoration and Reparation Project 2026</t>
  </si>
  <si>
    <t xml:space="preserve">Nature: Internal and external repairs and alterations  </t>
  </si>
  <si>
    <t>Length of Contract: Approx 9 months</t>
  </si>
  <si>
    <t>Location: Coleford Clock Tower, Market Place, Coleford, Gloucestershire GL16 8AW</t>
  </si>
  <si>
    <t>Coleford Clock Tower, Market Place, Coleford, Gloucestershire GL16 8AW</t>
  </si>
  <si>
    <t>Coleford Town Council</t>
  </si>
  <si>
    <t>No opening-up has been undertaken other than a visual survey inspection of the floor structures and the roof. Monitoring of the crack in the ceiling above the internal stair has been undertaken and no further action is needed at this stage.</t>
  </si>
  <si>
    <t>All site visits at tender stage are to be arranged through the Architect.</t>
  </si>
  <si>
    <t>SITE VISIT may be made during normal working hours, Monday to Friday. Inform the client representative as A10/140 ahead of visiting.</t>
  </si>
  <si>
    <t>The term ‘Quantity Surveyor’ in the conditions for the contract administration and valuations shall mean DHV Architects. The tender sum analysis and final account will be prepared by DHV Architects.</t>
  </si>
  <si>
    <t>For the purposes of the CDM Regulations the term 'Principal Designer' shall mean DHV Architects. The 'Principal Contractor' shall mean the Main Contractor and TBC.</t>
  </si>
  <si>
    <t>For the purposes of the Building Regulations the term 'Principal Designer' shall mean DHV Architects. The 'Principal Contractor' shall mean the Main Contractor and TBC.</t>
  </si>
  <si>
    <t>Date for Completion: TBA and sectional completion does not apply.</t>
  </si>
  <si>
    <t>Employer address for service of notices: Coleford Town Council, 4 Mushet Place, Coleford GL16 8BQ.</t>
  </si>
  <si>
    <t>The respective email address for the Employer is: ctcoffice@colefordtowncouncil.gov.uk</t>
  </si>
  <si>
    <t>Interim payments - Interim Valuation Dates: At monthly intervals and one month from possession of the site.</t>
  </si>
  <si>
    <t>ATTESTATION</t>
  </si>
  <si>
    <t>Contract is to be executed under hand.</t>
  </si>
  <si>
    <t>EXCLUSIONS: If the Contractor cannot tender for any part(s) of the work as defined in the tender documents they must inform the Architect as soon as possible, defining the relevant part(s) and stating the reason(s) for their inability to tender.</t>
  </si>
  <si>
    <t>The work shown on the drawings, the specification, and in the Schedule of Works is to be priced. Where discrepancies or omissions arise, the work shown in the drawings and specifications is to take precedence.</t>
  </si>
  <si>
    <t>THE PRICED SCHEDULE OF WORKS must be submitted as part of the tender.</t>
  </si>
  <si>
    <t>SCHEDULE OF RATES: N/A other than where requested in the Dayworks section.</t>
  </si>
  <si>
    <t>In addition to and at the same time as their tender for the Works as defined in the tender documents, the Contractor may, at their discretion, submit alternative method(s) of construction for consideration. Alternatives which would involve significant changes to other work will not be considered.</t>
  </si>
  <si>
    <t>If the Contractor wishes to add additional person(s) to any list given under the provisions of Contract clause 19.3, they must apply in writing to the CA and, if requested, submit to the CA (in an approved form) evidence of the suitability of such additional person(s). Wherever possible, submissions for addition of person(s) must be made, and consent obtained, before return of the tender. When any submission for addition of person(s) is made with the tender the consequences, if any, to the tender price compared to the use of the listed persons are to be made clear or the tender will be treated as qualified.</t>
  </si>
  <si>
    <t>Definitions: To BSRIA technical note BG 6 'A Design Framework for Building Services'</t>
  </si>
  <si>
    <t>Keep for reuse: Do not damage designated products or works. Clean off bedding and jointing materials. Stack neatly, adequately protect and store until required by the employer or for use in the works as instructed.</t>
  </si>
  <si>
    <t>Make good: Execute local remedial work to designated work. Make secure, sound and neat. Excludes redecoration and/or replacement.</t>
  </si>
  <si>
    <t>Renew: Supply and fix new products matching those removed. Execute work to match original new state of that removed.</t>
  </si>
  <si>
    <t>Repair: Execute remedial work to designated products. Make secure, sound and neat excludes redecoration and/or replacement.</t>
  </si>
  <si>
    <t>Match existing: Provide products and work of the same appearance and features as the original, excluding aging and weathering. Make joints between existing and new work as inconspicuous as possible.</t>
  </si>
  <si>
    <t>Two copies of drawings (not counting any certified copy of the Contract Drawings) will be issued free of charge. Additional copies will be issued on request but will be charged to the Contractor. Electronic copies will be readily distributed.</t>
  </si>
  <si>
    <t>Running in, adjustment, commissioning and testing of all engineering, building services and installations.</t>
  </si>
  <si>
    <t>SUBMISSION of programmes will not relieve the Contractor of their responsibility to advise the CA of the need for further drawings or details or instructions in accordance with Clause 5.4.2 of the Conditions of Contract.</t>
  </si>
  <si>
    <t>MONITORING: Record progress on a copy of the programme to be kept on site. If any circumstances arise which may affect the progress of the Works put forward proposals or take other action as appropriate to minimise any delay and to recover any lost time.</t>
  </si>
  <si>
    <t>PHOTOGRAPHS: Take regular digital photographs of work progressing to form a conservation record. Provide a digital file at completion of the project with photographs catalogued by area and date and to be shared with the Employer and CA.</t>
  </si>
  <si>
    <t>INTERIM VALUATIONS: At least 7 days before the end of each established Period for interim valuations (the Due Date) submit to the Architect details of amounts due under the Contract together with all necessary supporting information.</t>
  </si>
  <si>
    <t>All work to be in accordance with BS 7913:2013 The Principles of the Conservation of Historic Buildings.</t>
  </si>
  <si>
    <t>For products specified to a British or European Standard obtain certificates of compliance from manufacturers when requested by the CA.</t>
  </si>
  <si>
    <t>Where a choice of manufacturer or source of supply is allowed for any particular product, the whole quantity required to complete the work must be of the same type, manufacture and/or source unless otherwise approved. Produce written evidence of sources of supply when requested by the CA.</t>
  </si>
  <si>
    <t>Ensure that the whole quantity of each product required to complete the work is of consistent of the same kind, size, quality and overall appearance.</t>
  </si>
  <si>
    <t>Where consistency of appearance is desirable ensure consistency of supply from the same source. Unless otherwise approved, do not use different colour batches where they can be seen together.</t>
  </si>
  <si>
    <t>Obtain confirmation from manufacturers that the products specified and recommendations on their use have not been changed since that time. Where such change has occurred, inform the CA and do not place orders for or use the affected products without further instructions.</t>
  </si>
  <si>
    <t>Handle, store, prepare and use or fix each product in accordance with its manufacturer's current printed or written recommendations/instructions. Inform CA if these conflict with any other specified requirement. Submit copies to the CA when requested.</t>
  </si>
  <si>
    <t>So far as possible, keep products in their original wrappings, packings or containers, until immediately before they are used.</t>
  </si>
  <si>
    <t>Take all necessary precautions to prevent damage to the work from frost, rain and other hazards. Work deemed to have been damaged by frost within 28 days of undertaking will be replaced by the Contractor where instructed by the CA at no cost to the Employer.</t>
  </si>
  <si>
    <t>Where compliance with BS 8000-0:2014 is specified, this is only to the extent that the recommendations therein define the quality of the finished work.</t>
  </si>
  <si>
    <t>Where BS 8000-0:2014 gives recommendations on particular working methods or other matters which are properly within the province and responsibility of the Contractor, compliance therewith will be deemed to be a matter of general industry good practice and not a specific requirement of the CA under the Contract.</t>
  </si>
  <si>
    <t>If there is any conflict or discrepancy between the recommendations of BS 8000-0:2014 on the one hand and the project documents on the other, the latter will prevail.</t>
  </si>
  <si>
    <t>Without prejudice to the above and unless specified otherwise, tolerances will (where applicable) be not greater than those given in BS 5606:2022, Tables 1 and 2.</t>
  </si>
  <si>
    <t>PERSON-IN-CHARGE: Give maximum possible notice to the CA before changing the person-in-charge.</t>
  </si>
  <si>
    <t>DEFECTS IN EXISTING CONSTRUCTION to be reported to the CA without delay. Obtain instructions before proceeding with work which may:</t>
  </si>
  <si>
    <t>ACCESS FOR INSPECTION: Give the CA not less than 1 week notice before removing scaffolding or other facilities for access.</t>
  </si>
  <si>
    <t>TIMING OF TESTS AND INSPECTIONS: Agree dates and times of tests and inspections with the CA at least seven working days in advance, to enable the CA and other affected parties to be present. On the previous working day to each such test or inspection confirm that the work or sample in question will be ready or, if not ready, agree a new date and time.</t>
  </si>
  <si>
    <t>TEST CERTIFICATES: Submit a copy of each certificate to the CA as soon as practicable and keep copies of all certificates on site.</t>
  </si>
  <si>
    <t>As soon as possible after any part(s) of the work or any products are known to be not in accordance with the Contract or appear that they may not be in accordance, submit proposals to the CA for opening up, inspection, testing, making good, adjustment of the Contract Sum, or removal and re-execution.</t>
  </si>
  <si>
    <t>STABILITY: Accept responsibility for the stability and structural integrity of the Works during the Contract, and support as necessary. Prevent overloading: details of design loads may be obtained from the CA.</t>
  </si>
  <si>
    <t>Inform the CA in advance of all safety provisions and procedures (including those relating to materials which may be deleterious) which will require the compliance of the Employer or their representatives when visiting the site. Provide protective clothing and/or equipment for the Employer and their representatives as appropriate.</t>
  </si>
  <si>
    <t>Work area: The southwest corner of the tower facing onto Newland Street where the building is elevated and in close proximity to the highway.</t>
  </si>
  <si>
    <t>PERMIT to work procedures will operate for all hot work carried out inside the building and to the external roof.</t>
  </si>
  <si>
    <t>Take all necessary precautions to prevent personal injury, death, and damage to the Works or other property from fire.   No inflammable materials are to be stored within the building. Provide a nine litre water type extinguisher on site at all times, maintained at the recommended intervals. Supply all other equipment necessary as described in the Joint Fire Code, if applicable, including manual sounders, signage, fire stopping and fire marshals.</t>
  </si>
  <si>
    <t>If any damage to services results from the execution of the Works, notify the CA and appropriate service authority without delay. Make arrangements for the work to be made good without delay to the satisfaction of the service authority or other owner as appropriate. Any measures taken by the CA to deal with an emergency will not affect the extent of the Contractor’s liability.</t>
  </si>
  <si>
    <t>LOCATIONS: Inform the CA of the intended siting of all skips, temporary works and services.</t>
  </si>
  <si>
    <t>Tower entrance at ground floor level.</t>
  </si>
  <si>
    <t>1398 (00)01</t>
  </si>
  <si>
    <t>1398 (00)02</t>
  </si>
  <si>
    <t>Main Contractor's Working Areas and Temporary Works</t>
  </si>
  <si>
    <t>1398 (10)01</t>
  </si>
  <si>
    <t>Floor Plans as Existing</t>
  </si>
  <si>
    <t>1398 (10)02</t>
  </si>
  <si>
    <t>Floor Plans as Proposed</t>
  </si>
  <si>
    <t>1398 (13)01</t>
  </si>
  <si>
    <t>Reflected Ceiling Plans as Proposed</t>
  </si>
  <si>
    <t>1398 (20)01</t>
  </si>
  <si>
    <t>Elevations as Existing</t>
  </si>
  <si>
    <t>1398 (20)02</t>
  </si>
  <si>
    <t>Elevations as Proposed (Sheet 1 of 2)</t>
  </si>
  <si>
    <t>1398 (20)03</t>
  </si>
  <si>
    <t>Elevations as Proposed (Sheet 2 of 2)</t>
  </si>
  <si>
    <t xml:space="preserve">1398 (22)01 </t>
  </si>
  <si>
    <t>1398 (22)02</t>
  </si>
  <si>
    <t>1398 (22)03</t>
  </si>
  <si>
    <t>Internal Repair Elevations - Ground Floor</t>
  </si>
  <si>
    <t>Internal Repair Elevations - First Floor</t>
  </si>
  <si>
    <t>Internal Repair Elevations - Second Floor</t>
  </si>
  <si>
    <t>1398 (30)01</t>
  </si>
  <si>
    <t>Sections as Existing</t>
  </si>
  <si>
    <t>1398 (30)02</t>
  </si>
  <si>
    <t>Sections as Proposed</t>
  </si>
  <si>
    <t>Lead Stepped Gutter Sections as Existing and Proposed</t>
  </si>
  <si>
    <t>1398 (30)03</t>
  </si>
  <si>
    <t>THE TENDER DRAWINGS are:</t>
  </si>
  <si>
    <t>1398 (40)01</t>
  </si>
  <si>
    <t>Ground Level Details as Proposed</t>
  </si>
  <si>
    <t>First Floor Level Details as Proposed</t>
  </si>
  <si>
    <t>Second Floor Level Details as Proposed</t>
  </si>
  <si>
    <t>1398 (40)02</t>
  </si>
  <si>
    <t>1398 (40)03</t>
  </si>
  <si>
    <t>1398 (40)04</t>
  </si>
  <si>
    <t>Roof Level Details as Proposed</t>
  </si>
  <si>
    <t>1398 (50)01</t>
  </si>
  <si>
    <t>Internal and External Windows, Doors and Hatches Schedule</t>
  </si>
  <si>
    <t>Internal Stair and Handrail Schedule</t>
  </si>
  <si>
    <t>1398 (50)02</t>
  </si>
  <si>
    <t>1398 (50)03</t>
  </si>
  <si>
    <t>Internal Joinery Schedule</t>
  </si>
  <si>
    <t>Rainwater Drainage Schedule</t>
  </si>
  <si>
    <t>1203 (50)04</t>
  </si>
  <si>
    <t>Luminaires Schedule</t>
  </si>
  <si>
    <t>Single phase 230V electricity is available in the church free to use. Power on site can be connected to sockets located in the tower; this is free to use but the contractor is to ensure that adequate power is available and is safe to connect to, particularly for the hoist.</t>
  </si>
  <si>
    <r>
      <t xml:space="preserve">Because of the external and high access level nature of the works, an asbestos survey of the areas affected has not been undertaken. A survey of the roof and internal ceiling areas will need to be undertaken at the outset of contract. Allow a </t>
    </r>
    <r>
      <rPr>
        <b/>
        <sz val="10"/>
        <color rgb="FFC00000"/>
        <rFont val="Arial"/>
        <family val="2"/>
      </rPr>
      <t>PROVISIONAL SUM</t>
    </r>
    <r>
      <rPr>
        <sz val="10"/>
        <color theme="1"/>
        <rFont val="Arial"/>
        <family val="2"/>
      </rPr>
      <t xml:space="preserve"> for undertaking an Asbestos Demolition and Refurbishment survey.  </t>
    </r>
  </si>
  <si>
    <t>The tower is to be kept locked at all times, and access to the upper floors and roof is only possible by internal ladder and narrow stair access.</t>
  </si>
  <si>
    <t>“the Bills of Quantities” to be deleted. "the Work Schedules" to be deleted and replaced with "Priced Activity Schedule".</t>
  </si>
  <si>
    <t>(A) "Bills of Quantities" to be deleted. Pricing option (B) to be deleted.</t>
  </si>
  <si>
    <t>“the Contract Drawings” - section A11/110 as the Contract Preliminaries.</t>
  </si>
  <si>
    <t>Internal and external repairs and alterations at Coleford Clock Tower, Market Place, Coleford.</t>
  </si>
  <si>
    <t>Applies.</t>
  </si>
  <si>
    <t>The client is not a contractor for the purposes of the Construction Industry Scheme.</t>
  </si>
  <si>
    <t>Delete.</t>
  </si>
  <si>
    <t>The Construction (Design and Management) Regulations 2015 apply.</t>
  </si>
  <si>
    <t>Applies and delete "the Bills of Quantities".</t>
  </si>
  <si>
    <t>Supplemental provisions 1, 2  and 3 applies.</t>
  </si>
  <si>
    <t>The Contract Sum - shall be defined as accepted.</t>
  </si>
  <si>
    <t>Collaborative working applies.</t>
  </si>
  <si>
    <t>The Contractor’s obligations are as set out in the contract.</t>
  </si>
  <si>
    <t>The term ‘Architect/ Contract Administrator’ in the conditions shall mean DHV Architects.</t>
  </si>
  <si>
    <t>Adjudication applies as clause 9.3.</t>
  </si>
  <si>
    <t>Arbitration does not apply.</t>
  </si>
  <si>
    <t>Legal proceedings; dispute or difference applies.</t>
  </si>
  <si>
    <t>Fourth Recital: To instruct the Contractor to carry out the works in accordance with the contract documentation and contract.</t>
  </si>
  <si>
    <t>Sixth Recital: To carry out the works in accordance with the Employer's instructions, contract documents and the contract. CDP analysis does not apply.</t>
  </si>
  <si>
    <t>Eighth Recital and clause 4.6: The employer is not a contractor.</t>
  </si>
  <si>
    <t>Tenth Recital: The project is notifiable under the CDM Regulations.</t>
  </si>
  <si>
    <t>Eleventh Recital: "Works Schedules" to be replaced with "Priced Activity Schedule".</t>
  </si>
  <si>
    <t>Twelfth Recital: To be deleted - there is no framework agreement.</t>
  </si>
  <si>
    <t>Supplemental Provision 1: Health and Safety - applies.</t>
  </si>
  <si>
    <t>Supplemental Provision 2: Cost savings and value improvements - applies.</t>
  </si>
  <si>
    <t>Supplemental Provision 3: Performance indicators and monitoring - applies.</t>
  </si>
  <si>
    <t>Article 9: Arbitration - Does no apply</t>
  </si>
  <si>
    <t>The Base Date is 10 days prior to the date of the return of tenders.</t>
  </si>
  <si>
    <t>BIM Protocol does not apply.</t>
  </si>
  <si>
    <t>Contractor address for service of notices: TBA.</t>
  </si>
  <si>
    <t>The respective email address for the Contractor is: TBA.</t>
  </si>
  <si>
    <r>
      <t xml:space="preserve">Liquidated Damages; </t>
    </r>
    <r>
      <rPr>
        <b/>
        <sz val="10"/>
        <color theme="1"/>
        <rFont val="Arial"/>
        <family val="2"/>
      </rPr>
      <t>£250.00/working day</t>
    </r>
    <r>
      <rPr>
        <sz val="10"/>
        <color theme="1"/>
        <rFont val="Arial"/>
        <family val="2"/>
      </rPr>
      <t>. Sectional liquidated damages do not apply.</t>
    </r>
  </si>
  <si>
    <t>Deferment of possession of the site does not apply.</t>
  </si>
  <si>
    <t>Date of Possession of the site: TBA. Sectional possession does not apply.</t>
  </si>
  <si>
    <t>Does not apply.</t>
  </si>
  <si>
    <t>Rectification Period: 12 months. Sectional rectification periods do not apply.</t>
  </si>
  <si>
    <t>Contractor's Designed Portion: limit of Contractor's liability for loss of use etc.: TBA.</t>
  </si>
  <si>
    <t>Fluctuations: do not apply.</t>
  </si>
  <si>
    <t>Advance payments and advance payment bonds do not apply.</t>
  </si>
  <si>
    <t>Interim payments - 95% to Practical Completion; 97.5% thereafter Practical Completion.</t>
  </si>
  <si>
    <t>Listed items - does not apply.</t>
  </si>
  <si>
    <t>Relevant matters: applies.</t>
  </si>
  <si>
    <t>Employer's Liability Insurance: Does not apply.</t>
  </si>
  <si>
    <t>Works insurance - Insurance Option C applies (joint names insurance by the Employer).</t>
  </si>
  <si>
    <t>Percentage to cover professional fees does not apply.</t>
  </si>
  <si>
    <t>Insurance Option A does not apply.</t>
  </si>
  <si>
    <t>Insurance Option C applies where the building is existing.</t>
  </si>
  <si>
    <t>Terrorism Cover is not required.</t>
  </si>
  <si>
    <t>Contractor's Designed Portion Professional Indemnity Insurance: TBA.</t>
  </si>
  <si>
    <t>Period of suspension is two months as the default position.</t>
  </si>
  <si>
    <t>Employer's nominee: Laura-Jade Schroeder, Town Clerk and RFO.</t>
  </si>
  <si>
    <t>Notification and negotiation of disputes:</t>
  </si>
  <si>
    <t>Contractor's nominee: TBA (Managing Director).</t>
  </si>
  <si>
    <t>Arbitration: does not apply.</t>
  </si>
  <si>
    <t>"Specialist access and electrical installations throughout".</t>
  </si>
  <si>
    <t>The tower is located in the town centre and the site is to be kept secure to prevent members of the public from accessing the site at all times. The permitted working hours are Monday to Friday, 8am-6pm and no weekend working is allowed unless otherwise agreed with the CA.</t>
  </si>
  <si>
    <r>
      <t xml:space="preserve">Allow a contingency of </t>
    </r>
    <r>
      <rPr>
        <b/>
        <sz val="10"/>
        <color theme="1"/>
        <rFont val="Arial"/>
        <family val="2"/>
      </rPr>
      <t>£49,794</t>
    </r>
    <r>
      <rPr>
        <sz val="10"/>
        <color theme="1"/>
        <rFont val="Arial"/>
        <family val="2"/>
      </rPr>
      <t xml:space="preserve"> to be included within the contract sum and instructed as a contract variation. Any contingency sums remaining at the end of the contract are to be omitted from the final contract figure. </t>
    </r>
  </si>
  <si>
    <t>Precautions: There is no parking for contractor's vehicles available at the site and the nearest point for vehicular access is opposite the end of the High Street on Market Place. Pedestrians access Market Place as it is a public thoroughfare. Particular care is to be taken while delivering materials and in all vehicle movements in and around the site with clear and necessary public segregations as required.</t>
  </si>
  <si>
    <t>Precautions: Dust is to be kept to an absolute minimum during the works. Drilling or sawing is to be undertaken under a vacuum nozzle or wetted down. Noise is to be managed at all times where the site is located in the town centre. Radios are not allowed on site. As such, noise restrictions are in place and are not to take place outside of the hours 8am-6pm, Monday to Friday. No weekend working is permitted unless otherwise agreed with the CA.</t>
  </si>
  <si>
    <t>Precautions: Some members of the public may try and interact with contractors outside the church or around the site. Disturbed or antisocial people (mainly street drinkers) and occasionally try to access the site and will need to be kept away from the works. People may try to climb the scaffold and steal lead; the scaffold perimeter is to be fully secured and all doors are to be kept locked at all times. The scaffold is to be alarmed. Site workers should be made aware of the procedures to assist such people or call for help from the police in extreme cases.</t>
  </si>
  <si>
    <t>Public events are planned for 2026/ 2027 and include the following:-</t>
  </si>
  <si>
    <t>Coleford Christmas Lights Switch-On, TBC</t>
  </si>
  <si>
    <t>i) general access, works and protection scaffolding including temporary drainage for the tower</t>
  </si>
  <si>
    <t>Allow for maintaining the scaffolding for the period required, altering and adapting as necessary to facilitate all works and for ensuring that the scaffold is inspected weekly in accordance with the relevant regulations and that the inspection records are kept in a Register, which should be maintained on site. Identify and include for separate elements as appropriate following:-</t>
  </si>
  <si>
    <t>The Contractor is to allow for the erection of all external scaffolding as indicated on the drawings to allow for all dismantling, repair and alteration works as described in the Works Sections and complete with all protections to comply with all health and safety requirements in the provision of guard rails, kick boards etc., and obtain appropriate completion Certificate. Identify and include for separate elements as appropriate the following:-</t>
  </si>
  <si>
    <t>Allow for obtaining approval from the Architect over the completion of all works requiring access via the scaffolding prior to and including striking and removing last scaffolding on completion. Identify and include for separate elements as appropriate following:-</t>
  </si>
  <si>
    <r>
      <t xml:space="preserve">Provide and install solid boarding to all scaffold faces accessible to the public to a minimum height of 2.4 metres.  Boarding to have </t>
    </r>
    <r>
      <rPr>
        <b/>
        <u/>
        <sz val="10"/>
        <rFont val="Arial"/>
        <family val="2"/>
      </rPr>
      <t>no</t>
    </r>
    <r>
      <rPr>
        <sz val="10"/>
        <rFont val="Arial"/>
        <family val="2"/>
      </rPr>
      <t xml:space="preserve"> protrusions or recesses that can act as holds for climbing and to consist stout treated softwood carcassing/framing attached to the scaffold poles with appropriate limpets.  Boarding to be fully painted in colour to be agreed with the Architect.</t>
    </r>
  </si>
  <si>
    <t>Allow for maintaining security hoarding &amp; gates for the period required, altering and adapting as necessary to facilitate all works and to remedy any damage s soon as possible following discovery.</t>
  </si>
  <si>
    <t>The above design is to include for providing and cladding scaffold neatly and tightly in debris netting if so directed, netting to be uniform colour as agreed with the Architect. Nettings should be suitable for working with mortars, allowing for protection against rapid drying and ensuring that good airflows can easily be maintained.</t>
  </si>
  <si>
    <t>Site Clearing at Completion</t>
  </si>
  <si>
    <t>Internal Scaffolding</t>
  </si>
  <si>
    <t xml:space="preserve">Allow for installing internal scaffoldings to the tower to provide full access as needed on all floors. Ensure that reasonable propping and shoring is in place prior to the  internal scaffolds being erected. </t>
  </si>
  <si>
    <t>ii)  ladder access</t>
  </si>
  <si>
    <t>Protection of Working Clock Mechanisms</t>
  </si>
  <si>
    <t>Charges for work valued on a daywork basis will be calculated in accordance with Sections (3), (4) and (5) of the Definition of Prime Cost of Daywork published by the Royal Institution of Chartered Surveyors and National Federation of Building Trades Employers, current at the date of tender. The individual rates for plant shall be at local plant hire rates.  The percentage additions required by the Contractor for incidental costs overheads and profit as defined in Section (6) of the Definition of Prime Cost of Day work are to be included within the " all-in" rates applied to the Provisional No. of hour assessments for Labour - thus the rates inserted will be deemed to cover the total cost of employing labour for an hour undertaking specific tasks of work; i.e. NOT including meal breaks, wash up and cleaning up time, etc.</t>
  </si>
  <si>
    <t>Duplicate copies of vouchers specifying the times daily spent upon the work, the worker's names and the materials employed are to be delivered for verification to the Architect or their authorised representative not later than the end of the week following that in which the work has been executed.  All vouchers recording the labour are to state ages for apprentices 16-20 years olds and for labourers 16-18 years old in addition to the usual names and trades.</t>
  </si>
  <si>
    <t>Section C.1  -  External Repairs</t>
  </si>
  <si>
    <t>Section C.2  -  Roof Repairs</t>
  </si>
  <si>
    <t>Section C.3  -  External Alterations</t>
  </si>
  <si>
    <t>The site is located in the town centre with significant vehicular movement and traffic around Market Place. Loading arrangements, parking suspensions and provisions for moving materials safely will need to be in place.</t>
  </si>
  <si>
    <t>Safety for members of the public will need to be considered at all times; part of the public areas around the base of the tower will need to be closed off to form the site compound and temporary segregation arrangements will need to be put in place for the safe management of pedestrians at all times.</t>
  </si>
  <si>
    <t>Contractor’s Public Liability Insurance: £5,000,000 minimum level of covered required.</t>
  </si>
  <si>
    <t>Adjudication: Royal Institute of British Architects is the nominated Adjudicator.</t>
  </si>
  <si>
    <t>Contractors designed work: Include: Specialist access and electrical installation designs.</t>
  </si>
  <si>
    <t>SERVICE RUNS: Make adequate provision for services, including unobstructed routes and fixings. Wherever possible ducts, chases and holes are to be formed during construction rather than cut, unless otherwise stated. All highly visible service routes are to be coordinated to minimise any visual impact to the Grade II listed building and all works to be agreed with the CA before proceeding.</t>
  </si>
  <si>
    <t>Precautions: To avoid the risk of falling a full scaffold to the main external working areas around the clock tower is required. The roofspace of the tower is open between the rafters, so secondary debris netting will need to be installed immediately below the underside of the rafters to prevent falling through the roof.</t>
  </si>
  <si>
    <t>Precautions: The public are to be excluded from the area around the contractor's allocated working areas for the duration of work by the use of plywood hoarding around the perimeter of the site. Secondary protections are to be used to further deter trespassers from accessing the scaffold if the site is unlawfully entered. Scaffold access and erection will need to be undertaken from the adjoining highways surrounding Market Place and carried to their final positions by hand. The scaffold is to have a crash deck in areas where work is underway above any areas of pavement open to the public below.</t>
  </si>
  <si>
    <t>Precautions: The scaffold is to have an integral crash deck to the underside and extending 1m either side to prevent any falling materials or tools from landing on members of the public or into the highway.</t>
  </si>
  <si>
    <t>SANITARY ACCOMMODATION: Temporary accommodation within the site compound will need to be made available to workers and visitors to the site, allowing for male and female toilet accommodation. Mess facilities if required, are to be provided by the contractor. There is hot water on site and refreshments can be purchased from local conveniences in the town centre nearby.</t>
  </si>
  <si>
    <t>Allow for clearing the site at completion and making good of the site and surrounding landscaping to be at the Main Contractor's expense. Ensure that adequate protections are in place for the duration of the contract.</t>
  </si>
  <si>
    <t xml:space="preserve">Note: A scaffolding and hoarding license will need to be applied for by the Main Contractor and allow sufficient time for approval before scaffolding and hoarding is erected. Scaffolding will need to be offloaded on Market Place where it will be erected and to be undertaken at off-peak times during normal working hours, Monday to Friday. Hoardings and scaffold are to be made secure at all times where there is a high risk to public health and safety. Ladders and hoists will need to be fully secure to prevent members of the public from ascending the temporary structure. </t>
  </si>
  <si>
    <t>Remembrance Events and Services Sunday 8th and Wednesday 11th November 2026.</t>
  </si>
  <si>
    <t>Further security may be required for the full contract duration. Allow for a scaffold alarm and CCTV to a private security company.</t>
  </si>
  <si>
    <t>Note: Details of dispersal arrangements are provided in the following sections and a further provisional sum is provided, and to be agreed with the Architect.</t>
  </si>
  <si>
    <t>Unless otherwise defined or excluded from within the Main Contractor's preliminaries, additional dust protections are to be itemised below:-</t>
  </si>
  <si>
    <t>Architect's drawings:-</t>
  </si>
  <si>
    <t>SECTION F - MAIN SUMMARY</t>
  </si>
  <si>
    <t>Completion of Design</t>
  </si>
  <si>
    <t>SECTION B - TEMPORARY WORKS</t>
  </si>
  <si>
    <t>Complete Design of Electrical Services</t>
  </si>
  <si>
    <t>Refer to drawings 1398 (10)02 and 1398 (13)01, and the Luminaries Schedule.</t>
  </si>
  <si>
    <t>Mains Supply</t>
  </si>
  <si>
    <t>Install New Electrical Distribution Board in Services Cupboard CGF.01:</t>
  </si>
  <si>
    <t>All new circuits for the proposed interior works.</t>
  </si>
  <si>
    <t>Sufficient extra circuits for future development works.</t>
  </si>
  <si>
    <t>DB to be Schneider Isobar P 125 18 Way with integral switch disconnector or similar.</t>
  </si>
  <si>
    <t>Power</t>
  </si>
  <si>
    <t>Install New Power and Interior Lighting Circuits</t>
  </si>
  <si>
    <t>General 13amp internal lighting circuit.</t>
  </si>
  <si>
    <t>Interior Lighting</t>
  </si>
  <si>
    <t>Strip Out Existing Lighting Circuits (Excluding Emergency Lighting System)</t>
  </si>
  <si>
    <t>Install New Interior Lighting Circuit</t>
  </si>
  <si>
    <t>Finish: white plastic.</t>
  </si>
  <si>
    <t>Install New Interior Light Fittings</t>
  </si>
  <si>
    <t>Install New Interior Light Switch Controls</t>
  </si>
  <si>
    <t>Install new lighting as the Luminaries Schedule and drawings.</t>
  </si>
  <si>
    <t>Fittings shall be dimmable, complete with compatible dimmer switch/ control.</t>
  </si>
  <si>
    <t>i) The outline design defined in this section and on the drawings is indicative. The appointed electrical contractor is responsible for developing the detailed design in accordance with these documents and the current IEE Regulations.</t>
  </si>
  <si>
    <t xml:space="preserve">ii) Installation: The electrical installer shall be a 'Registered Competent Person' with an appropriate body such as NICEIC or equivalent. </t>
  </si>
  <si>
    <t>iii) Testing: Inspection and testing in accordance with procedures in the latest version of BS 7671.</t>
  </si>
  <si>
    <t>iv) Certification: The installer shall supply a copy of the test certificate to the Employer within 14 days of completion. The installer shall also give a copy of the certificate to the Building Control Officer.</t>
  </si>
  <si>
    <t xml:space="preserve">i) Mains supply: The existing incoming supply shall be retained and reused. It is assumed this supply is at least 18kVA in capacity. The Main Contractor shall determine the requirements as part of their tender submission. </t>
  </si>
  <si>
    <t>i) Install new distribution board including MCB and RCBO protection.</t>
  </si>
  <si>
    <t>ii) Connect all circuits.</t>
  </si>
  <si>
    <t xml:space="preserve">iii) Provide sufficient circuits for: </t>
  </si>
  <si>
    <t>i) Run new lighting circuits to outlets as shown on drawings 1398 (10)02 and 1398 (13)01. All cables to be concealed behind wall/ ceiling finishes:</t>
  </si>
  <si>
    <t>i) Remove all existing circuits and accessories except any emergency lighting components.</t>
  </si>
  <si>
    <t xml:space="preserve">ii) Retain and protect emergency lighting system cables and fittings. </t>
  </si>
  <si>
    <t>i) Install new lighting circuits with outlets as located on drawings.</t>
  </si>
  <si>
    <r>
      <t xml:space="preserve">Provide the </t>
    </r>
    <r>
      <rPr>
        <b/>
        <sz val="10"/>
        <color rgb="FFC00000"/>
        <rFont val="Arial"/>
        <family val="2"/>
      </rPr>
      <t>NETT PROVISIONAL SUM</t>
    </r>
    <r>
      <rPr>
        <sz val="10"/>
        <rFont val="Arial"/>
        <family val="2"/>
      </rPr>
      <t xml:space="preserve"> of £2,500.00 for Prime cost of Materials used in Daywork</t>
    </r>
  </si>
  <si>
    <t>Section D  -  Dayworks</t>
  </si>
  <si>
    <t>Section C.6 - Electrical Services</t>
  </si>
  <si>
    <t xml:space="preserve">SECTION D - DAYWORKS </t>
  </si>
  <si>
    <t>SECTION C.1 - EXTERNAL REPAIRS</t>
  </si>
  <si>
    <t>Notes</t>
  </si>
  <si>
    <t>All works to be undertaken as detailed on the drawings and to the  Architect's Specification (shortened to AS in descriptions below).</t>
  </si>
  <si>
    <t>Liaise with the Architect and allow for their attendance whilst inspecting and confirming works to the roofs.</t>
  </si>
  <si>
    <t>In all removals, unless otherwise described, removal is to include all fixings and removal to an approved disposal point away from the site.</t>
  </si>
  <si>
    <t xml:space="preserve">In all removals, and in particular leadwork, allow full CREDIT value as appropriate.   </t>
  </si>
  <si>
    <t xml:space="preserve">The Contractor is to be aware that in working within an existing building the previous use of hazardous materials may be encountered, such as asbestos. The Contractor is to maintain awareness of such possibility and fully acquaint themselves with the health and safety information and ensure all appropriate precautions are taken in undertaking the proposed repairs.  </t>
  </si>
  <si>
    <t>Removals</t>
  </si>
  <si>
    <t>Nr</t>
  </si>
  <si>
    <t>m</t>
  </si>
  <si>
    <t>Roof Carpentry Repairs</t>
  </si>
  <si>
    <t>Lead Parapet Abutment Flashing Repairs</t>
  </si>
  <si>
    <t>Note: The dimensions for flashing lengths and secret gutters given below are for guide purposes. Actual dimensions are to be ascertained on site and pricing is to reflect actual dimensions.</t>
  </si>
  <si>
    <t>Flashings - Removals</t>
  </si>
  <si>
    <r>
      <t xml:space="preserve">Carefully withdraw the existing flashings and secret lead gutters from the east and west parapet stonework in the north Nave roof and remove from site allowing </t>
    </r>
    <r>
      <rPr>
        <b/>
        <sz val="10"/>
        <color rgb="FFC00000"/>
        <rFont val="Arial"/>
        <family val="2"/>
      </rPr>
      <t xml:space="preserve">CREDIT </t>
    </r>
    <r>
      <rPr>
        <sz val="10"/>
        <rFont val="Arial"/>
        <family val="2"/>
      </rPr>
      <t>as appropriate.</t>
    </r>
  </si>
  <si>
    <t>Extra over for increased splay at the base of the gutter and to be single-welted to the internal free edge side. Actual dimensions to be ascertained on site.</t>
  </si>
  <si>
    <t>Note: The dimensions for gutter lining girths and bases given below are for guide purposes. Actual dimensions are to be ascertained on site and pricing is to reflect actual dimensions.</t>
  </si>
  <si>
    <t>Thoroughly clean out grooves and remove all arisings from site, making good and preparing the grooves as AS to receive new lead flashings.</t>
  </si>
  <si>
    <t>Ensure drain pipes are free flowing and discharge correctly into the external hopper.</t>
  </si>
  <si>
    <t>Masonry Repairs</t>
  </si>
  <si>
    <t>SECTION C.2 - ROOF REPAIRS</t>
  </si>
  <si>
    <t xml:space="preserve">This section of repairs involves the roof, with associated renewal of stepped lead gutters and external drainage.  </t>
  </si>
  <si>
    <t>Roof</t>
  </si>
  <si>
    <t>Rake out the mortar joints to the lead gutter abutment flashings in the north parapet elevation.</t>
  </si>
  <si>
    <t>Rake out the mortar joints to the lead gutter abutment flashings in the west parapet elevation.</t>
  </si>
  <si>
    <t>Rake out the mortar joints to the lead gutter abutment flashings in the south parapet elevation.</t>
  </si>
  <si>
    <t>Rake out the mortar joints to the lead gutter abutment flashings in the east parapet elevation.</t>
  </si>
  <si>
    <t>Carefully strip the north roof slope and set aside existing slates for inspection by the Architect for re-use. Slates to be stored on the scaffolding. Allow for the full removal of existing battens and modern roofing felt and cart away.</t>
  </si>
  <si>
    <t>Carefully strip the south roof slope and set aside existing slates for inspection by the Architect for re-use. Slates to be stored on the scaffolding. Allow for the full removal of existing battens and modern roofing felt and cart away.</t>
  </si>
  <si>
    <r>
      <t xml:space="preserve">Allow the following </t>
    </r>
    <r>
      <rPr>
        <b/>
        <sz val="10"/>
        <color rgb="FFC00000"/>
        <rFont val="Arial"/>
        <family val="2"/>
      </rPr>
      <t>PROVISIONAL</t>
    </r>
    <r>
      <rPr>
        <sz val="10"/>
        <rFont val="Arial"/>
        <family val="2"/>
      </rPr>
      <t xml:space="preserve"> </t>
    </r>
    <r>
      <rPr>
        <b/>
        <sz val="10"/>
        <color rgb="FFC00000"/>
        <rFont val="Arial"/>
        <family val="2"/>
      </rPr>
      <t>SUM</t>
    </r>
    <r>
      <rPr>
        <sz val="10"/>
        <rFont val="Arial"/>
        <family val="2"/>
      </rPr>
      <t xml:space="preserve"> for repairs to existing roof structures once exposed and extent of repairs to be confirmed by the Architect and executed by a qualified carpenter.</t>
    </r>
  </si>
  <si>
    <t>Roof Recovering</t>
  </si>
  <si>
    <t>Supply and fit new breathable roof membrane as the specification with 50 x 25mm treated softwood timber battens in the north roof.</t>
  </si>
  <si>
    <t>Supply and fit new breathable roof membrane as the specification with 50 x 25mm treated softwood timber battens in the south roof.</t>
  </si>
  <si>
    <t>Supply and fit new eaves fascia vent and proprietary underlay support to the north roof to improve ventilation as the Architect's drawings and AS.</t>
  </si>
  <si>
    <t>Supply and fit new eaves fascia vent and proprietary underlay support to the south roof to improve ventilation as the Architect's drawings and AS.</t>
  </si>
  <si>
    <t>Carefully remove the existing ridge slates and set aside for inspection by the Architect for re-use.</t>
  </si>
  <si>
    <t>Supply and fit new ridge vent and proprietary underlay support to the south roof to improve ventilation as the Architect's drawings and AS.</t>
  </si>
  <si>
    <t>Supply and fit new ridge vent and proprietary underlay support to the north roof to improve ventilation as the Architect's drawings and AS.</t>
  </si>
  <si>
    <t>m²</t>
  </si>
  <si>
    <t>Allow for the removal of all existing roof slates and to be replaced with new quantities. Existing slates to be carefully removed and set aside for inspection by the Architect. Existing slates are to be either re-used or sold for reclamation.</t>
  </si>
  <si>
    <t>Supply and fit a new treated softwood timber tilting fillet at the eaves to the valley gutter in the north roof set out to suit new slating as the Architect's drawings and AS.</t>
  </si>
  <si>
    <t>Supply and fit a new treated softwood timber tilting fillet at the eaves to the valley gutter in the south roof set out to suit new slating as the Architect's drawings and AS.</t>
  </si>
  <si>
    <t>Thoroughly clean out the grooves to the north, south, east and west parapets and remove all arisings from site, making good and preparing the grooves as the AS to receive the new lead flashings.</t>
  </si>
  <si>
    <t>Abutment Flashings - New Work</t>
  </si>
  <si>
    <t xml:space="preserve">Carefully disconnect the existing downpipe outlets in the north and south gutters and provide temporarily rainwater dispersal arrangements </t>
  </si>
  <si>
    <t>Stepped Lead Gutter Repairs</t>
  </si>
  <si>
    <r>
      <t xml:space="preserve">Carefully disconnect from downpipes, etc., and take up and remove all leadwork from gutter linings to the north gutter to include sides in running length, etc., gutter to varying depths. Remove arisings from site allowing </t>
    </r>
    <r>
      <rPr>
        <b/>
        <sz val="10"/>
        <color rgb="FFC00000"/>
        <rFont val="Arial"/>
        <family val="2"/>
      </rPr>
      <t xml:space="preserve">CREDIT </t>
    </r>
    <r>
      <rPr>
        <sz val="10"/>
        <rFont val="Arial"/>
        <family val="2"/>
      </rPr>
      <t>for lead.</t>
    </r>
  </si>
  <si>
    <r>
      <t xml:space="preserve">Carefully disconnect from downpipes, etc., and take up and remove all leadwork from gutter linings to the south gutter to include sides in running length, etc., gutter to varying depths. Remove arisings from site allowing </t>
    </r>
    <r>
      <rPr>
        <b/>
        <sz val="10"/>
        <color rgb="FFC00000"/>
        <rFont val="Arial"/>
        <family val="2"/>
      </rPr>
      <t xml:space="preserve">CREDIT </t>
    </r>
    <r>
      <rPr>
        <sz val="10"/>
        <rFont val="Arial"/>
        <family val="2"/>
      </rPr>
      <t>for lead.</t>
    </r>
  </si>
  <si>
    <r>
      <t xml:space="preserve">Carefully withdraw existing lead covering on top of the hatch and sides, apron, back gutter, soakers and flashings. Remove arisings from site allowing </t>
    </r>
    <r>
      <rPr>
        <b/>
        <sz val="10"/>
        <color rgb="FFC00000"/>
        <rFont val="Arial"/>
        <family val="2"/>
      </rPr>
      <t>CREDIT</t>
    </r>
    <r>
      <rPr>
        <sz val="10"/>
        <rFont val="Arial"/>
        <family val="2"/>
      </rPr>
      <t xml:space="preserve"> for lead.</t>
    </r>
  </si>
  <si>
    <r>
      <t xml:space="preserve">Carefully remove lead soakers from the roof gable abutment in the west and east parapet elevations. Remove arisings from site allowing </t>
    </r>
    <r>
      <rPr>
        <b/>
        <sz val="10"/>
        <color rgb="FFC00000"/>
        <rFont val="Arial"/>
        <family val="2"/>
      </rPr>
      <t xml:space="preserve">CREDIT </t>
    </r>
    <r>
      <rPr>
        <sz val="10"/>
        <rFont val="Arial"/>
        <family val="2"/>
      </rPr>
      <t>for lead.</t>
    </r>
  </si>
  <si>
    <t>Allow for carefully removing all existing boarding, firrings, bearers and all edge supports, etc., of the box and valley gutter linings, with an average of 300mm wide, to varying depths. Denail and defrass exposed structure and remove all arisings from site.</t>
  </si>
  <si>
    <t>Repairs and New Work</t>
  </si>
  <si>
    <t>Ensure drain pipes are free flowing and discharge correctly into the external hopper following completions of the work</t>
  </si>
  <si>
    <t>Supply and fix new Code 6 secret gutters and cover flashings to the sloping roof abutment in the west parapet. Cover flashing to be chased and wedged into existing grooves/ joints and new leadwork to AS.</t>
  </si>
  <si>
    <t>Supply and fix new Code 6 secret gutters and cover flashings to the sloping roof abutment in the east parapet. Cover flashing to be chased and wedged into existing grooves/ joints and new leadwork to AS.</t>
  </si>
  <si>
    <t>Note: Secret gutters are to be installed in the east and west parapet roof to wall abutments, replacing the existing lead soakers. The width of each secret gutter piece will be 65mm minimum height from above the slate or tile roof finishes with a 25mm wide gutter extending over a new treated softwood 25 x 50mm verge batten to provide a single-welt finish for the internal free edge of the leadwork. Gutter lining pieces should not exceed 1.5m lengths and to be fixed securely at the head only with a minimum 100mm head lap. Cover flashings are to be continuous in the west parapet and not exceed 1.5m lengths.</t>
  </si>
  <si>
    <t>Note: Perimeter cover flashings are to provide minimum 100mm cover against all lead upstands and cover flashings to be in code 6 lead.</t>
  </si>
  <si>
    <t>Extra over for returns at the end of the gutters and to be single-welted to the internal free edge side. Actual dimensions to be ascertained on site.</t>
  </si>
  <si>
    <t>Supply and fix new Code 6 lead cover flashing into the grooves in the prepared stonework to the north parapet, including for lead wedging/screw fixing and mortar pointing, to the Architects specification.</t>
  </si>
  <si>
    <t>Supply and fix new Code 6 lead cover flashing into the grooves in the prepared stonework to the south parapet, including for lead wedging/screw fixing and mortar pointing, to the Architects specification.</t>
  </si>
  <si>
    <t>Note: Historic outlets to be reinstated in the east elevation and gutter levels to be determined by the existing outlet levels on site.</t>
  </si>
  <si>
    <t>Supply and fix new Code 7 lead gutter linings to the new boarding in the south and north gutters and laid to 1 in 50 falls as specified, in varying depths and some 1000mm wide girth (exact dimensions to be determined on site), including dressing and fixing around the drips, rolls and into sumps and turning up one side against masonry in varying heights, turning up the other side and dressing to below flashing of roof slating, also in varying heights. All to the Architects detailed drawings and the AS.</t>
  </si>
  <si>
    <t>Extra over for providing gutter chute in Code 7 lead in the east parapet wall, exact sizes and depths to suit the site condition, neatly fitting and dressed to the downpipe hopper.</t>
  </si>
  <si>
    <r>
      <t>Allow for supplying and fixing new gutter boarding</t>
    </r>
    <r>
      <rPr>
        <sz val="10"/>
        <color theme="1"/>
        <rFont val="Arial"/>
        <family val="2"/>
      </rPr>
      <t>, re-laid to 1 in 50 falls and runs, to provide a minimum 300mm wide gutter base, 2500mm maximum length between drips and drips to be a minimum height of 60mm between gutter lengths. Boards to be penny gap e</t>
    </r>
    <r>
      <rPr>
        <sz val="10"/>
        <rFont val="Arial"/>
        <family val="2"/>
      </rPr>
      <t>x 150x32mm treated softwood timber on and including new treated sawn timber gutters bearers and battens as appropriate to match the existing details where exposed internally, and in accordance with the Architect after inspection.</t>
    </r>
  </si>
  <si>
    <t>Note: Gutter linings to extend 150mm minimum up the slope of the roof to the base of the tilting fillet at the highest point of the gutter, with gutter linings to be extended over the fillet terminating in a single-welt detail. The width of the gutter increases with each drip and lead rolls are to be used should the maximum girth be exceeded, although this is not anticipated. Drips between each gutter length to be a minimum of 60mm for Code 7 lead.</t>
  </si>
  <si>
    <t>Note: Refer to plans and gutter sections for details on individual outlets in the east elevation and Code 7 lead to be used for chutes.</t>
  </si>
  <si>
    <t>Carefully allow for the removal/ adjustments to the existing gantries and walkways on both sides of the roof, and central Christmas lights display base as required to access the work areas and set aside for re-use and re-fixing. Allow for reinstatement upon completion.</t>
  </si>
  <si>
    <r>
      <t xml:space="preserve">Allow the following </t>
    </r>
    <r>
      <rPr>
        <b/>
        <sz val="10"/>
        <color rgb="FFC00000"/>
        <rFont val="Arial"/>
        <family val="2"/>
      </rPr>
      <t>PROVISIONAL SUM</t>
    </r>
    <r>
      <rPr>
        <sz val="10"/>
        <rFont val="Arial"/>
        <family val="2"/>
      </rPr>
      <t xml:space="preserve"> for lime mortar pointing repairs as the AS to the internal parapet areas.</t>
    </r>
  </si>
  <si>
    <t>Rake out and repoint the pinnacles in the external tower corners using lime mortar and as the AS.</t>
  </si>
  <si>
    <t>De-frass and apply a shelter coat to the pinnacles' masonry as the AS.</t>
  </si>
  <si>
    <t>Decorations</t>
  </si>
  <si>
    <t>Section C.5  -  Safety Equipment</t>
  </si>
  <si>
    <t>SECTION C.5 - SAFETY EQUIPMENT</t>
  </si>
  <si>
    <t>Complete Design of Access and Safety Equipment</t>
  </si>
  <si>
    <t>Refer to drawing 1398 (10)02 showing areas where fall arrest harness and lifeline access is require as NBS Specification N25.</t>
  </si>
  <si>
    <t>i) The outline design defined in this section and on the drawings is indicative. The appointed contractor is responsible for developing the detailed design requirements in accordance with these documents and the current Work at Height Regulations 2005.</t>
  </si>
  <si>
    <t>iii) Testing: Inspection and testing in accordance with procedures in the latest version of BS 795, BS EN 365 and BS 7883.</t>
  </si>
  <si>
    <t>iv) Certification: The installer shall supply a copy of the test certificate to the Employer immediately after completion and use with a certificate of conformity issued to the CA.</t>
  </si>
  <si>
    <t xml:space="preserve">ii) Installation: The designer shall be a 'Registered Competent Person' with an appropriate body such and as recognised by the HSE or equivalent. </t>
  </si>
  <si>
    <t>Allow for installing to the existing galvanised steel gantry system to include a high load start/end post upon access to the roof from the existing roof hatch; intermediate posts with intermediate supports; high load corners, rope grab and lanyard sets as specification N25.</t>
  </si>
  <si>
    <t>Proposed Arrangements to the Roof</t>
  </si>
  <si>
    <t>Section C.4  -  Internal Alterations and Repairs</t>
  </si>
  <si>
    <t>SECTION C.4 - INTERNAL ALTERATIONS AND REPAIRS</t>
  </si>
  <si>
    <t>Liaise with the Architect and allow for their attendance whilst inspecting and confirming works to the internal areas.</t>
  </si>
  <si>
    <t>Ground Floor</t>
  </si>
  <si>
    <t>All work to be undertaken as detailed on the drawings and to the Architect's Specification (shortened to AS in the descriptions below).</t>
  </si>
  <si>
    <t xml:space="preserve">Liaise with the Architect and allow for their attendance whilst inspecting and confirming wiring routes throughout. </t>
  </si>
  <si>
    <t>In all removals, unless otherwise described, removal is to include all fixings, electrical wiring, containment, fixtures and fittings. In all removals the electrical items are to be retained for client use unless otherwise instructed to remove to an approved disposal point away from the site.</t>
  </si>
  <si>
    <t xml:space="preserve">The Contractor is to be aware that in working within an existing building the previous use of hazardous materials may be encountered, such as asbestos.  The Contractor is to maintain awareness of such possibility and fully acquaint themselves with the health and safety information and ensure all appropriate precautions are taken in undertaking the proposed repairs.  </t>
  </si>
  <si>
    <t>This section involves the CDP item for installing new electrical items to the internal ground and first floor areas.</t>
  </si>
  <si>
    <t>This section involves the CDP item for designing and installing the safety access improvements to the external roof area.</t>
  </si>
  <si>
    <t>Liaise with the Architect and allow for their attendance whilst meeting and briefing the specialist sub-contractor.</t>
  </si>
  <si>
    <t xml:space="preserve">Allow for protecting all internal fixtures and fittings being retained for the full duration of the Works. </t>
  </si>
  <si>
    <t>Carefully allow for the removal of the services cupboard in the south external wall.</t>
  </si>
  <si>
    <t>vii) Generally, all electrical accessories to be flush mounted.</t>
  </si>
  <si>
    <t>BWIC Installations</t>
  </si>
  <si>
    <r>
      <t xml:space="preserve">Allow the following </t>
    </r>
    <r>
      <rPr>
        <b/>
        <sz val="10"/>
        <color rgb="FFC00000"/>
        <rFont val="Arial"/>
        <family val="2"/>
      </rPr>
      <t>PROVISIONAL</t>
    </r>
    <r>
      <rPr>
        <sz val="10"/>
        <rFont val="Arial"/>
        <family val="2"/>
      </rPr>
      <t xml:space="preserve"> </t>
    </r>
    <r>
      <rPr>
        <b/>
        <sz val="10"/>
        <color rgb="FFC00000"/>
        <rFont val="Arial"/>
        <family val="2"/>
      </rPr>
      <t>SUM</t>
    </r>
    <r>
      <rPr>
        <sz val="10"/>
        <rFont val="Arial"/>
        <family val="2"/>
      </rPr>
      <t xml:space="preserve"> for BWIC with all electrical installations, above that already covered in the schedule and drawings. </t>
    </r>
  </si>
  <si>
    <t>The Main Contractor is to ascertain the nature of the works as part of their tender submission to ensure that all of the safety access requirements are understood.</t>
  </si>
  <si>
    <t>It is assumed that all internal areas will be cleared of stored items by the Employer prior to the works commencing to ensure that all the spaces are fully accessible for use by the Main Contractor.</t>
  </si>
  <si>
    <t>This section involves the internal areas, including strip out, making good and repairs on all floors.</t>
  </si>
  <si>
    <t>Internal Stair and Vestibules</t>
  </si>
  <si>
    <t>First Floor</t>
  </si>
  <si>
    <t xml:space="preserve">Carefully allow for the removal of the modern masonry infill to the historic nave gallery openings accessed from the top of the internal stairs in the east elevation and provide temporary propping as required. </t>
  </si>
  <si>
    <t>First Floor and Clock Gantry</t>
  </si>
  <si>
    <t>Carefully remove the modern GRP panels to the window openings in the north, west and south elevations.</t>
  </si>
  <si>
    <t>Carefully remove the existing downpipe and provide temporary rainwater protections as section C.2 - Roof Repairs.</t>
  </si>
  <si>
    <t>Strip Out and Removals</t>
  </si>
  <si>
    <t>Carefully remove 2no. redundant metal brackets in the west internal elevation.</t>
  </si>
  <si>
    <t>Carefully remove the modern timber pattress to the internal side of the main entrance doors.</t>
  </si>
  <si>
    <t xml:space="preserve">Carefully remove the modern steel stair enclosure to the base of the internal south stair. </t>
  </si>
  <si>
    <t>Remove the existing edge protections to the opening in the floor and temporarily protect the edges as required.</t>
  </si>
  <si>
    <t xml:space="preserve">Carefully remove the modern masonry infill to the historic nave opening in the east elevation and provide temporary propping as required. </t>
  </si>
  <si>
    <t>Remove the modern timber batten and redundant wiring in the south external elevation.</t>
  </si>
  <si>
    <t>Second Floor</t>
  </si>
  <si>
    <t>Remove the modern plywood sheathing only to the pendulum gantry and cart away. Allow for temporary edge protections to the gantry following removal.</t>
  </si>
  <si>
    <t>Carefully remove the modern plywood enclosure sheathing, framing and doors, and cart away. Ensure that any remaining clock mechanisms and controls are protected and temporarily relocated before being installed in their final locations.</t>
  </si>
  <si>
    <t>Remove the redundant timber battening in the north external elevation.</t>
  </si>
  <si>
    <t>Carefully remove the existing downpipe and hopper and provide temporary rainwater protections as section C.2 - Roof Repairs.</t>
  </si>
  <si>
    <t>Remove the redundant timber battening in the west external elevation.</t>
  </si>
  <si>
    <t>Remove the redundant timber battening in the south external elevation.</t>
  </si>
  <si>
    <t>Remove the redundant timber battening in the east external elevation.</t>
  </si>
  <si>
    <t>Allow for temporarily removing all electrical conduits and fittings in the external wall elevations in preparation of the internal plaster repairs. Allow for reinstatement and provide electrical testing upon completion.</t>
  </si>
  <si>
    <t>Allow for temporarily removing all electrical conduits and fittings in the external wall elevations in preparation of the internal limewashing. Allow for reinstatement and provide electrical testing upon completion.</t>
  </si>
  <si>
    <t>Lime Plaster Repairs</t>
  </si>
  <si>
    <t>Ground Floor Flagstone Repairs</t>
  </si>
  <si>
    <t>Internal Carpentry Repairs</t>
  </si>
  <si>
    <t>New Joinery</t>
  </si>
  <si>
    <t>Miscellaneous</t>
  </si>
  <si>
    <t>Install the bat box in north parapet as the AS and Architect's drawings.</t>
  </si>
  <si>
    <t>Install the bird box in the south parapet as the AS and the Architect's drawings.</t>
  </si>
  <si>
    <t>Clean and redecorate the flag mast pole in the north parapet elevation as the AS.</t>
  </si>
  <si>
    <t>Clean and redecorate the lower wall section weather vane components in the south parapet elevation as the AS.</t>
  </si>
  <si>
    <t>Roof Access Hatch</t>
  </si>
  <si>
    <r>
      <t xml:space="preserve">Allow the following </t>
    </r>
    <r>
      <rPr>
        <b/>
        <sz val="10"/>
        <color rgb="FFC00000"/>
        <rFont val="Arial"/>
        <family val="2"/>
      </rPr>
      <t>PROVISIONAL</t>
    </r>
    <r>
      <rPr>
        <sz val="10"/>
        <rFont val="Arial"/>
        <family val="2"/>
      </rPr>
      <t xml:space="preserve"> </t>
    </r>
    <r>
      <rPr>
        <b/>
        <sz val="10"/>
        <color rgb="FFC00000"/>
        <rFont val="Arial"/>
        <family val="2"/>
      </rPr>
      <t>SUM</t>
    </r>
    <r>
      <rPr>
        <sz val="10"/>
        <rFont val="Arial"/>
        <family val="2"/>
      </rPr>
      <t xml:space="preserve"> for repairs to existing roof hatch following removal of the lead coverings. Once exposed extent of repairs to be confirmed by the Architect and executed by a qualified carpenter as required. Allow for installing new ironmongery on the internal side.</t>
    </r>
  </si>
  <si>
    <t>All works to be undertaken as detailed on the drawings and to the  Architect's Specification (shortened to AS in descriptions below). All new leadwork to also be installed as the Lead Sheet Association's Rolled lead Sheet - The Complete Manual and as the latest guidance of BS EN 12588.</t>
  </si>
  <si>
    <t>New Internal Doors and Hatches</t>
  </si>
  <si>
    <t>Decorative Metalwork Repairs</t>
  </si>
  <si>
    <t>Internal Clock Embrasure Repairs</t>
  </si>
  <si>
    <t>Internal Upper Floor Repairs</t>
  </si>
  <si>
    <t>Clock Face Enclosures</t>
  </si>
  <si>
    <t>Priced Sections</t>
  </si>
  <si>
    <t>Specialist Cleaning and Removals</t>
  </si>
  <si>
    <t>Allow for the removal of debris and guano over modern OSB floor sheathing prior to its removal.</t>
  </si>
  <si>
    <t>Allow for the removal of debris and guano over the floorboards to the clock gantry.</t>
  </si>
  <si>
    <t>Allow for the removal of debris and guano over floorboards.</t>
  </si>
  <si>
    <t>Allow for the removal of debris and guano over the clock enclosure joinery.</t>
  </si>
  <si>
    <t>Allow for the removal of debris, guano and vegetation to the clock embrasures.</t>
  </si>
  <si>
    <t xml:space="preserve">Extra over for cleaning horizontal surfaces such as cills, ladders and fixtures to be retained etc. </t>
  </si>
  <si>
    <t xml:space="preserve">Extra over for cleaning horizontal surfaces such as cills, ladder and fixtures to be retained etc. </t>
  </si>
  <si>
    <t>Ground Floor and Internal Stair</t>
  </si>
  <si>
    <t>Allow for the removal of debris throughout the ground floor areas.</t>
  </si>
  <si>
    <t>Allow for the removal of debris to the internal stairs including the inter-mural stair.</t>
  </si>
  <si>
    <t>Decorations and Finishes</t>
  </si>
  <si>
    <r>
      <t xml:space="preserve">Allow the following </t>
    </r>
    <r>
      <rPr>
        <b/>
        <sz val="10"/>
        <color rgb="FFC00000"/>
        <rFont val="Arial"/>
        <family val="2"/>
      </rPr>
      <t>PROVISIONAL SUM</t>
    </r>
    <r>
      <rPr>
        <sz val="10"/>
        <rFont val="Arial"/>
        <family val="2"/>
      </rPr>
      <t xml:space="preserve"> for locally de-frassing and applying a shelter coat to the internal parapet stonework. </t>
    </r>
  </si>
  <si>
    <t>Removal and Lifting</t>
  </si>
  <si>
    <t>Re-laying and Finishing</t>
  </si>
  <si>
    <t>Allow for regrouting the existing flagstone flooring as the AS.</t>
  </si>
  <si>
    <t>Allow for raking out and cleaning joints in preparation of re-grouting the flagstone flooring as the AS.</t>
  </si>
  <si>
    <t>Stone Repairs and Consolidation</t>
  </si>
  <si>
    <t>Ground Floor Coffered Ceiling Repairs</t>
  </si>
  <si>
    <t>Note: Structural Engineer to visit site when decayed timber ends have been cut to the roof truss end repairs, to confirm details and bearing requirements. Ensure that temporary propping is in place.</t>
  </si>
  <si>
    <t>Note: Temporary propping of roof structure to be developed by the Main Contractor.</t>
  </si>
  <si>
    <t>Note: Temporary propping of the ground floor ceiling structure to be developed by the Main Contractor.</t>
  </si>
  <si>
    <t>Allow for splice repairs to 50% of the rafter ends using well seasoned oak with sizes to match the existing (ex.120 x 60mm). New rafters to be fixed to existing using 2no. M12 bolts and skew nailed to new wall plate.</t>
  </si>
  <si>
    <t>Cut off the decayed timber ends to the roof trusses and replace with packing timbers between the new steel.</t>
  </si>
  <si>
    <t>Carefully remove decayed wall plates in the north and south external walls.</t>
  </si>
  <si>
    <t>Wood Beetle Damage Repairs</t>
  </si>
  <si>
    <t>Padstones and Masonry Facings</t>
  </si>
  <si>
    <t>Allow for new 100mm rubble Pennant stone facings to be bedded in lime mortar as the Architect's drawings and AS.</t>
  </si>
  <si>
    <t>Carefully break out existing masonry areas to a neat finish and recess back from the face of the wall by 100mm.</t>
  </si>
  <si>
    <t>Removals and Temporary Works</t>
  </si>
  <si>
    <t>Existing access hatch connecting timber to be refixed to the truss and tek-screwed to new splice plate.</t>
  </si>
  <si>
    <t xml:space="preserve">New ex.120 x 60mm well seasoned oak wall plate to be installed and fixed down with 12mm diameter stainless steel threaded bars at 1200mm crs. and 300mm embedment depth. </t>
  </si>
  <si>
    <t xml:space="preserve">Allow for fabricating and installing 10mm thick steel plate, welded to PFC on both sides. Allow for well seasoned oak packing timber between the principal rafter and fixed using M12 bolts as the Structural Engineer's drawings and specifications. </t>
  </si>
  <si>
    <t>Allow for fabricating and installing 150 x 75mm PFC bolted either side of the timber truss using M12 bolts as set out on the Structural Engineer's drawings. Length to suit site dimensions and to be welded to the principal rafter steel plates.</t>
  </si>
  <si>
    <r>
      <t xml:space="preserve">Allow the following </t>
    </r>
    <r>
      <rPr>
        <b/>
        <sz val="10"/>
        <color rgb="FFC00000"/>
        <rFont val="Arial"/>
        <family val="2"/>
      </rPr>
      <t>PROVISIONAL SUM</t>
    </r>
    <r>
      <rPr>
        <sz val="10"/>
        <rFont val="Arial"/>
        <family val="2"/>
      </rPr>
      <t xml:space="preserve"> for additional carpentry repairs throughout, to be confirmed by the Architect and executed by a qualified carpenter.</t>
    </r>
  </si>
  <si>
    <t>Neatly cut out and splice in new sections of timber with 2no. M12 bolts.</t>
  </si>
  <si>
    <t>Neatly cut out and splice in new section of well seasoned oak timber to the truss using M12 bolts.</t>
  </si>
  <si>
    <t>Other Works</t>
  </si>
  <si>
    <r>
      <t xml:space="preserve">Allow the following </t>
    </r>
    <r>
      <rPr>
        <b/>
        <sz val="10"/>
        <color rgb="FFC00000"/>
        <rFont val="Arial"/>
        <family val="2"/>
      </rPr>
      <t>PROVISIONAL SUM</t>
    </r>
    <r>
      <rPr>
        <sz val="10"/>
        <rFont val="Arial"/>
        <family val="2"/>
      </rPr>
      <t xml:space="preserve"> for sourcing and replacing damaged Forest of Dean Pennant flagstones as the AS and allow for rebedding. </t>
    </r>
  </si>
  <si>
    <t>Allow for carefully removing modern timber repairs (undersized joists) to the ceiling.</t>
  </si>
  <si>
    <t>Carpentry Repairs</t>
  </si>
  <si>
    <t>Beam ends to be concreted into wall pocket as the Structural Engineer's drawings and specification, with 50mm concrete cover following the removal of the decayed timber beam ends.</t>
  </si>
  <si>
    <t>Carefully remove section of decayed timber, not greater than 170mm from the face of the wall and including from within the wall.</t>
  </si>
  <si>
    <t>Allow for carefully removing existing floor joists to locations where new steel angle is to be installed either side of the primary beams and set aside for reuse.</t>
  </si>
  <si>
    <t>Allow for removing existing modern floor joists where alterations in the ceiling are proposed.</t>
  </si>
  <si>
    <t>Lath and Plaster Ceiling</t>
  </si>
  <si>
    <t>Allow for carefully cutting out the decayed rafter ends to 50% of rafters.</t>
  </si>
  <si>
    <t xml:space="preserve">Note: Allow for the replacement, removal and cutting out of all infected areas where repairs have been identified. The approach to be adopted will assume improved ventilation to the tower and dryer internal conditions following the repair of the building. </t>
  </si>
  <si>
    <t xml:space="preserve">Install new 170 x 50mm C24 timber joists end-fixed to primary timbers to support the new pendant light fitting. New joists to be supported via joist-hangers to the Structural Engineer's drawings and specification. Install 170 x 50mm C24 timber on its side to be end-fixed via pairs of angle brackets as the Structural Engineer's drawings and specification, to support the pendant light fitting below. </t>
  </si>
  <si>
    <t>Allow for installing new 170 x 50mm C24 joists, end-fixed to primary timbers using joist-hangers as the Structural Engineer's details and drawings, where replacement of undersized joists are required.</t>
  </si>
  <si>
    <t>Clean voids around joist bearing ends and all joist ends to be inspected once ceiling access is in place.</t>
  </si>
  <si>
    <r>
      <t xml:space="preserve">Allow the following </t>
    </r>
    <r>
      <rPr>
        <b/>
        <sz val="10"/>
        <color rgb="FFC00000"/>
        <rFont val="Arial"/>
        <family val="2"/>
      </rPr>
      <t>PROVISIONAL SUM</t>
    </r>
    <r>
      <rPr>
        <sz val="10"/>
        <rFont val="Arial"/>
        <family val="2"/>
      </rPr>
      <t xml:space="preserve"> for additional joist end repairs following inspection, to be confirmed by the Architect and executed by a qualified carpenter.</t>
    </r>
  </si>
  <si>
    <t>Extra over for the access hatch.</t>
  </si>
  <si>
    <t>Allow for supplying and installing new riven oak lath to the underside of the ceiling as the Architect's drawings and AS.</t>
  </si>
  <si>
    <t xml:space="preserve">Carefully remove existing oak moulded ogee profile to the perimeter of the coffered ceiling panels and set aside for reuse. De-nail and lightly clean in preparation of new decoration finishes. </t>
  </si>
  <si>
    <t>Reinstate the existing oak moulded ogee profile to the perimeter edge of the reinstated lath and plaster coffered ceiling panels following the installation of the new plaster work.</t>
  </si>
  <si>
    <t>Allow for installing new oak moulded ogee profiles to the perimeter edge of the reinstated lath and plaster coffered ceiling panels where missing, and to match the existing profile.</t>
  </si>
  <si>
    <t>Ground Floor Stone Stairs/ Tread Repairs</t>
  </si>
  <si>
    <t>South Stair</t>
  </si>
  <si>
    <t>North Stair</t>
  </si>
  <si>
    <t>Note: The existing stone stairs are cantilevered and anchored into the wall on one side with interlocking steps. Each tread acts as a beam and securing the step below. Alterations to the stair will involve the careful and sequenced dismantling to allow for stone replacement and its reconstruction.</t>
  </si>
  <si>
    <t>Note: The stone mason is to prepare a methodology for safely dismantling and reconstructing and to be approved by the Architect/ Structural Engineer before work commences to repair the stair.</t>
  </si>
  <si>
    <t xml:space="preserve">Allow for full stone replacement to the damaged tread sections where the stone has split and unsympathetic resin repairs have been carried out. </t>
  </si>
  <si>
    <t>Lightly clean and de-scale the existing treads before reinstatement.</t>
  </si>
  <si>
    <t>Reset the existing stair allowing for full support as required.</t>
  </si>
  <si>
    <t xml:space="preserve">Allow for the full stone replacement of the bottom tread where the riser is severely weathered. Consider stone indent repair if the structural integrity of the stone remains intact. </t>
  </si>
  <si>
    <t>Lightly clean and de-scale the existing treads in-situ.</t>
  </si>
  <si>
    <t>Carry out an indent repair to the third tread following the removal of the modern rainwater downpipe.</t>
  </si>
  <si>
    <r>
      <t xml:space="preserve">Allow the following </t>
    </r>
    <r>
      <rPr>
        <b/>
        <sz val="10"/>
        <color rgb="FFC00000"/>
        <rFont val="Arial"/>
        <family val="2"/>
      </rPr>
      <t>PROVISIONAL SUM</t>
    </r>
    <r>
      <rPr>
        <sz val="10"/>
        <rFont val="Arial"/>
        <family val="2"/>
      </rPr>
      <t xml:space="preserve"> for stone repairs following removal of the ironwork from the masonry, to be confirmed by the Architect and executed by a qualified mason.</t>
    </r>
  </si>
  <si>
    <t>This section of repairs involves the repairs to the external elevations.</t>
  </si>
  <si>
    <t>Liaise with the Architect and allow for their attendance whilst inspecting and confirming works to the elevations.</t>
  </si>
  <si>
    <t>South Elevation</t>
  </si>
  <si>
    <t>De-frass, rake-out and re-point joints in various locations as indicated.</t>
  </si>
  <si>
    <t>lm</t>
  </si>
  <si>
    <t>Timber Repairs</t>
  </si>
  <si>
    <r>
      <t xml:space="preserve">Allow </t>
    </r>
    <r>
      <rPr>
        <b/>
        <sz val="10"/>
        <color rgb="FFC00000"/>
        <rFont val="Arial"/>
        <family val="2"/>
      </rPr>
      <t>PROVISIONAL SUM</t>
    </r>
    <r>
      <rPr>
        <sz val="10"/>
        <rFont val="Arial"/>
        <family val="2"/>
      </rPr>
      <t xml:space="preserve"> for repairs to the Belfry louvered lancet window as they arise on site.</t>
    </r>
  </si>
  <si>
    <t>Rake out and re-point the door threshold step.</t>
  </si>
  <si>
    <t>Replace the chamfered rotten oak cill to the main entrance door (25(d) x 85(h) x 560(w)mm using well seasoned oak to match.</t>
  </si>
  <si>
    <t>Oak splice repair to the lower door plank (20(d) x 90(w) x 200(h)mm) in the main entrance doors using well seasoned oak. Existing studs to be carefully removed and reinstated upon completion.</t>
  </si>
  <si>
    <t>Render Repairs</t>
  </si>
  <si>
    <t>Masonry Cleaning</t>
  </si>
  <si>
    <t>Carefully cut off vertical ferramenta feet and fit new grade 316 stainless steel tips with joggle joints (methodology to be confirmed with the glazing sub-contractor)</t>
  </si>
  <si>
    <t>Carefully remove existing paint from all ferramenta with a wire brush and redecorate in satin black paint as M60.</t>
  </si>
  <si>
    <t>Reinstate ferramenta prior to new leaded glass lights being installed.</t>
  </si>
  <si>
    <t>Install the new leaded diamond light as the Architect's drawings and AS.</t>
  </si>
  <si>
    <r>
      <t xml:space="preserve">Allow </t>
    </r>
    <r>
      <rPr>
        <b/>
        <sz val="10"/>
        <color rgb="FFC00000"/>
        <rFont val="Arial"/>
        <family val="2"/>
      </rPr>
      <t>PROVISIONAL SUM</t>
    </r>
    <r>
      <rPr>
        <sz val="10"/>
        <rFont val="Arial"/>
        <family val="2"/>
      </rPr>
      <t xml:space="preserve"> for stone repairs to the window embrasures following removal of the GRP panels and as they arise on site.</t>
    </r>
  </si>
  <si>
    <t>Re-point leaded light panel in lime mortar.</t>
  </si>
  <si>
    <t>West Elevation</t>
  </si>
  <si>
    <r>
      <t xml:space="preserve">Allow </t>
    </r>
    <r>
      <rPr>
        <b/>
        <sz val="10"/>
        <color rgb="FFC00000"/>
        <rFont val="Arial"/>
        <family val="2"/>
      </rPr>
      <t>PROVISIONAL SUM</t>
    </r>
    <r>
      <rPr>
        <sz val="10"/>
        <rFont val="Arial"/>
        <family val="2"/>
      </rPr>
      <t xml:space="preserve"> for any additional repairs as they arise on site.</t>
    </r>
  </si>
  <si>
    <t>Conservation and mortar repairs to isolated areas no larger than 300 x 500mm.</t>
  </si>
  <si>
    <t>Undertake trial removal area at the base of the buttress to be one course high by full width of the buttress to determine the condition of the stonework behind and expediency of the work. Remove existing render using hand tools only.</t>
  </si>
  <si>
    <t>Remove remaining rendered areas using hand tools only.</t>
  </si>
  <si>
    <t>New Render Application</t>
  </si>
  <si>
    <t>Install new lined-out three coat lime:sand render system to the south-east buttress.</t>
  </si>
  <si>
    <t>Carry out the following stonework repairs as NBS F21:</t>
  </si>
  <si>
    <t>Undertake mortar repair/ conservation and re-pointing as NBS C41:</t>
  </si>
  <si>
    <t>Indent repair 200 x 150mm to plinth (including chopping-out and propping. Bed length TBC).</t>
  </si>
  <si>
    <t>De-rust and apply a rust inhibitor to the projecting metal bars bedded in the wall either side of the entrance door.</t>
  </si>
  <si>
    <t>GRP panels to be carefully removed to WFF.01 as section C.4 - Internal Alterations and Repairs.</t>
  </si>
  <si>
    <t>Hood mould indent repair 130(d) x 150 x 700(l)mm (Including chopping-out and propping. Bed length TBC).</t>
  </si>
  <si>
    <t>Hood mould indent repair 130(d) x 130(w) x 500(l)mm (Including chopping-out and propping. Bed length TBC).</t>
  </si>
  <si>
    <t>Buttress coping indent repair 450(w) x 250(d) x 225h(h)mm (Including chopping-out and propping. Bed length TBC).</t>
  </si>
  <si>
    <t>Sloping string course indent repair 600(w) x 110(d) x 100(h)mm (Including chopping-out and propping. Bed length TBC).</t>
  </si>
  <si>
    <t>Sloping string course indent repair 400(w) x 110(d) x 100(h)mm (Including chopping-out and propping. Bed length TBC).</t>
  </si>
  <si>
    <t>North Elevation</t>
  </si>
  <si>
    <t>East Elevation</t>
  </si>
  <si>
    <t>Undertake stone cleaning as NBS C40:</t>
  </si>
  <si>
    <t>Lower sloping string course.</t>
  </si>
  <si>
    <t>Mid sloping string course.</t>
  </si>
  <si>
    <t>Upper sloping string course.</t>
  </si>
  <si>
    <t>Below belfry lancet louvered window and clock dial (ensure that clock dial is removed before carrying out cleaning works).</t>
  </si>
  <si>
    <t>Conservation and mortar repairs to isolated areas no larger than 100 x 150mm.</t>
  </si>
  <si>
    <t>Conservation and mortar repairs to isolated areas no larger than 250 x 300mm.</t>
  </si>
  <si>
    <t>Hood mould indent repair 130(d) x 130(w) x 200(l)mm (Including chopping-out and propping. Bed length TBC).</t>
  </si>
  <si>
    <t>Sloping string course indent repair 450(w) x 110(d) x 100(h)mm (Including chopping-out and propping. Bed length TBC).</t>
  </si>
  <si>
    <t>Buttress stone indent repair 230(h) x 170(w)mm (Including chopping-out and propping. Bed length TBC).</t>
  </si>
  <si>
    <t>Install new lined-out three coat lime:sand render system to the blank arch opening.</t>
  </si>
  <si>
    <t>Remove the existing render to the infilled opening. Render applied to modern concrete blockwork background.</t>
  </si>
  <si>
    <t>GRP panels to be carefully removed to WFF.02 as section C.4 - Internal Alterations and Repairs.</t>
  </si>
  <si>
    <t>Leaded Light Window Repairs and Reinstatement</t>
  </si>
  <si>
    <t>Exterior Lighting</t>
  </si>
  <si>
    <t xml:space="preserve">Replace 4no. exterior recessed light fittings to the landscaped areas at the base of the tower, removing all existing exterior circuits and install new lighting circuits with controls in the ground floor services cupboard. Lighting to be controlled via an automatic and programmable timer. Controls to allow automatic switching for dawn / dusk and with
manual override. Manufacturer to be as Contractor's proposals and compatible with the existing exterior provisions. </t>
  </si>
  <si>
    <t>Install New Socket/ Spur Power Outlet Accessories</t>
  </si>
  <si>
    <t xml:space="preserve">i) Install 8nr new double switched outdoor commando sockets to BS EN 60309-2 in positions as shown on drawing 1398 (10)02 to the parapet wall in the tower, including stainless steel conduit for external use. Proposals and layout to be agreed with the Architect before installing and allow for suitable flashing detail where the power will need to pass through the roof.  </t>
  </si>
  <si>
    <t>Allow for inspecting the existing flagstones with the architect prior to removing any of the existing fabric.</t>
  </si>
  <si>
    <t>SECTION C.3 - EXTERNAL ALTERATIONS</t>
  </si>
  <si>
    <t xml:space="preserve">This section involves alterations to the external elevations including the installation of 2nr. Fixed steel framed windows.  </t>
  </si>
  <si>
    <t>Carefully allow for the removal/ adjustments to the 2nr. existing infilled openings at the top of the internal ground floor stairs following the removal of the existing cementitious render. Allow for the removal of all existing brick by hand and set aside bricks for client reuse.</t>
  </si>
  <si>
    <t>Making Good Existing Openings</t>
  </si>
  <si>
    <t>This section involves the CDP item for installing new steel framed fixed windows to the reinstated openings in the east elevation.</t>
  </si>
  <si>
    <t>Design and Installation of New Steel Framed Windows</t>
  </si>
  <si>
    <t>Refer to drawings 1398 (40)01 and 1398 (50)01 showing the opening dimensions and detail intent drawing. Refer to specification L20 for details and finishes.</t>
  </si>
  <si>
    <t>i) The outline design defined in this section and on the drawings is indicative. The appointed Contractor is responsible for developing the detailed design in accordance with these documents.</t>
  </si>
  <si>
    <t xml:space="preserve">ii) Installation: The window installer shall be a specialist designer and the Main Contractor is to submit details. </t>
  </si>
  <si>
    <r>
      <t xml:space="preserve">Allow the following </t>
    </r>
    <r>
      <rPr>
        <b/>
        <sz val="10"/>
        <color rgb="FFC00000"/>
        <rFont val="Arial"/>
        <family val="2"/>
      </rPr>
      <t>PROVISIONAL SUM</t>
    </r>
    <r>
      <rPr>
        <sz val="10"/>
        <rFont val="Arial"/>
        <family val="2"/>
      </rPr>
      <t xml:space="preserve"> for making good and repairing the masonry openings following the removal of the existing brickwork.</t>
    </r>
  </si>
  <si>
    <t>Note: The metal conservator is to prepare a methodology for safely removing and reinstating missing sections of the decorative metalwork before work commences to repair the balustrades.</t>
  </si>
  <si>
    <t>Note: See the note under the section 'Ground Floor Stone Stairs/ Tread Repairs'. Refer to drawings 1398 (22)01 and (50)02.</t>
  </si>
  <si>
    <t>Ground Floor Walls</t>
  </si>
  <si>
    <t>Ground Floor Ceiling</t>
  </si>
  <si>
    <t>First Floor Walls</t>
  </si>
  <si>
    <t>Second Floor Walls</t>
  </si>
  <si>
    <t>South Stair Vestibule Walls and Ceiling</t>
  </si>
  <si>
    <t>North Stair Vestibule Walls and Ceiling</t>
  </si>
  <si>
    <t>Allow for preparing and limewashing the visible coffered ceiling panels and timber joinery, ensuring that all surrounding features are adequately protected.</t>
  </si>
  <si>
    <t>Allow for preparing and limewashing the west elevation lime plaster wall areas, ensuring that all surrounding features are adequately protected.</t>
  </si>
  <si>
    <t>Allow for preparing and limewashing the north elevation lime plaster wall areas, ensuring that all surrounding features are adequately protected.</t>
  </si>
  <si>
    <t>Allow for preparing and limewashing the east elevation lime plaster wall areas, ensuring that all surrounding features are adequately protected.</t>
  </si>
  <si>
    <t>Allow for preparing and limewashing the south elevation lime plaster wall areas, ensuring that all surrounding features are adequately protected.</t>
  </si>
  <si>
    <t>Allow for preparing and limewashing the south elevation rubble stone wall areas, ensuring that all surrounding features are adequately protected.</t>
  </si>
  <si>
    <t>Allow for preparing and limewashing the east elevation rubble stone wall areas, ensuring that all surrounding features are adequately protected.</t>
  </si>
  <si>
    <t>Allow for preparing and limewashing the north elevation rubble stone wall areas, ensuring that all surrounding features are adequately protected.</t>
  </si>
  <si>
    <t>Allow for preparing and limewashing the west elevation rubble stone wall areas, ensuring that all surrounding features are adequately protected.</t>
  </si>
  <si>
    <t>Remove the modern gate to the top of the internal stairs in the east external elevation.</t>
  </si>
  <si>
    <r>
      <t xml:space="preserve">Allow the following </t>
    </r>
    <r>
      <rPr>
        <b/>
        <sz val="10"/>
        <color rgb="FFC00000"/>
        <rFont val="Arial"/>
        <family val="2"/>
      </rPr>
      <t xml:space="preserve">PROVISIONAL SUM </t>
    </r>
    <r>
      <rPr>
        <sz val="10"/>
        <rFont val="Arial"/>
        <family val="2"/>
      </rPr>
      <t xml:space="preserve">for new ironmongery to the internal door. </t>
    </r>
  </si>
  <si>
    <t>Inter-mural Stair Vestibule Door.</t>
  </si>
  <si>
    <t>Exterior Hatch - East Elevation</t>
  </si>
  <si>
    <t xml:space="preserve">Item </t>
  </si>
  <si>
    <t>Incoming Services Riser and Cupboard - CGF.01</t>
  </si>
  <si>
    <t xml:space="preserve">Piece in new Forest of Dean sandstone to the base of the east door reveal where it has weathered and to receive new plaster finishes. </t>
  </si>
  <si>
    <t>Piece in new thin sections of Forest of Dean Pennant stone around the 2no. beams in the south internal elevation and repoint in lime mortar.</t>
  </si>
  <si>
    <t>De-frass loose stone and remove the decaying limewash in the internal south elevation as drawing 1398 (22)02. Carry out localised repointing in lime mortar as Z21.</t>
  </si>
  <si>
    <t>i) Install new lighting accessories from MK 'Logic Plus' range by MK Electric, unless otherwise noted. Lighting accessories to be installed in the riser cupboard and not to be publicly visible.</t>
  </si>
  <si>
    <t>De-frass loose stone and remove the decaying limewash in the internal east elevation as drawing 1398 (22)02. Carry out localised repointing in lime mortar as Z21.</t>
  </si>
  <si>
    <t>De-frass loose stone and remove the decaying limewash in the internal north elevation as drawing 1398 (22)02. Carry out localised repointing in lime mortar as Z21.</t>
  </si>
  <si>
    <t>De-frass loose stone and remove the decaying limewash in the internal west elevation as drawing 1398 (22)02. Carry out localised repointing in lime mortar as Z21.</t>
  </si>
  <si>
    <t>De-rust 3no. exposed metal cramp ends in the east elevation wall over the inter-mural stair and provide paint protection using a rust inhibitor as M60.</t>
  </si>
  <si>
    <t>Inter-mural Stair</t>
  </si>
  <si>
    <t>Lightly de-frass loose stone and remove decaying limewash to the internal stair walls and ceiling .</t>
  </si>
  <si>
    <t>Allow for new 100mm rubble Pennant stone facings to be bedded in lime mortar below the truss tie beams, to the north and south elevations as the Architect's drawings and AS.</t>
  </si>
  <si>
    <t>Allow for new 100mm rubble Pennant stone facings to be bedded in lime mortar below the primary beams to the north and south elevations, and as the Architect's drawings and AS.</t>
  </si>
  <si>
    <t>Allow for preparing all wall areas, removing decayed limewash finishes as required where not covered by a separate item.</t>
  </si>
  <si>
    <t>June 2026</t>
  </si>
  <si>
    <t>Allow for preparing and locally repairing the south elevation internal wall locations in lime plaster, ensuring that all surrounding features are adequately protected.</t>
  </si>
  <si>
    <t>Allow for preparing and locally repairing the north elevation internal wall locations in lime plaster, ensuring that all surrounding features are adequately protected.</t>
  </si>
  <si>
    <t>Allow for preparing and locally repairing the west elevation internal wall locations in lime plaster, ensuring that all surrounding features are adequately protected.</t>
  </si>
  <si>
    <t>Allow for preparing and locally repairing the east elevation internal wall locations in lime plaster, ensuring that all surrounding features are adequately protected.</t>
  </si>
  <si>
    <t>Allow for the full replacement of existing floorboards as the Architect's drawings and AS. Existing floorboards to be inspected by the Architect prior to their removal and floorboards to be re-used and conserved wherever possible.</t>
  </si>
  <si>
    <t>Allow for new pitch pine floorboards or to match the existing where the area of floor is to be reinstated adjacent to the ladder access and electrical riser in the south elevation.</t>
  </si>
  <si>
    <t>Allow for the preparation of the floorboards to receive new wax finishes as the Architect's drawings and AS.</t>
  </si>
  <si>
    <r>
      <t xml:space="preserve">Allow the following </t>
    </r>
    <r>
      <rPr>
        <b/>
        <sz val="10"/>
        <color rgb="FFC00000"/>
        <rFont val="Arial"/>
        <family val="2"/>
      </rPr>
      <t>PROVISIONAL SUM</t>
    </r>
    <r>
      <rPr>
        <sz val="10"/>
        <rFont val="Arial"/>
        <family val="2"/>
      </rPr>
      <t xml:space="preserve"> for timber repairs to the existing floorboards.</t>
    </r>
  </si>
  <si>
    <t>Bird Guarding</t>
  </si>
  <si>
    <t>Internal Joinery Repairs and Bird Guarding to the Belfry Louvres</t>
  </si>
  <si>
    <t>Allow for raking out and repointing the brick reveals in lime mortar to the internal clock dial embrasures</t>
  </si>
  <si>
    <r>
      <t xml:space="preserve">Allow the following </t>
    </r>
    <r>
      <rPr>
        <b/>
        <sz val="10"/>
        <color rgb="FFC00000"/>
        <rFont val="Arial"/>
        <family val="2"/>
      </rPr>
      <t>PROVISIONAL SUM</t>
    </r>
    <r>
      <rPr>
        <sz val="10"/>
        <rFont val="Arial"/>
        <family val="2"/>
      </rPr>
      <t xml:space="preserve"> for brick repairs to the clock dial embrasures.</t>
    </r>
  </si>
  <si>
    <t>3nr. Clock face enclosures to be fully repaired to include new ironmongery as the Architect's drawings and AS. To include new boarded roof to receive code 6 lead roof to provide a tray for wind driven rain and protect the joinery below.</t>
  </si>
  <si>
    <t>Note: The Tenderer's attention is drawn to the need for all temporary shoring, scaffolding etc. to be constructed in such a way that enable any dismantling &amp; repairs to be undertaken carefully &amp; safely. The levels of lifts' &amp; positions of standards etc. are thus to be carefully considered and a a scaffold design is provided for contractor's to price from.</t>
  </si>
  <si>
    <t>Allow for working with the clock specialist for temporarily disconnecting and isolating all electrical clock mechanism parts that need to be removed in connection with the dismantling works. Allow for the full protection of all electrical clock working components for the full contract duration. The clock specialist will be appointed separately by the Employer and will be working directly for them. Access to the scaffolding will be required to remove the clock dials and reinstall them following off-site repair. The clock specialists have indicated that the work will take 10 weeks in total.</t>
  </si>
  <si>
    <t>Allow for light cleaning of timber louvres removing bird guano</t>
  </si>
  <si>
    <t xml:space="preserve">Install a code 6 lead tray to the window cill leaving a 10mm air gap below the leaded light panel for ventilation. Fix the tray internally over a HW bearer and lead detail to be finished in a welt. Lead tray to be extended up the face of the external window jambs and chased into position along the lines of the lowest bed joint not less than 100mm above the base of the leaded light. </t>
  </si>
  <si>
    <t>Repairs to the clock dials in the north, west and south elevations to be undertaken by a specialist and works to be undertaken concurrently whilst scaffold access is in place.</t>
  </si>
  <si>
    <t>Re-slate the south roof slope in new slate as the Architect's drawings and AS.</t>
  </si>
  <si>
    <t>Re-slate the north roof slope in new slates as the Architect's drawings and AS.</t>
  </si>
  <si>
    <r>
      <t xml:space="preserve">Allow the following </t>
    </r>
    <r>
      <rPr>
        <b/>
        <sz val="10"/>
        <color rgb="FFC00000"/>
        <rFont val="Arial"/>
        <family val="2"/>
      </rPr>
      <t>PROVISIONAL SUM</t>
    </r>
    <r>
      <rPr>
        <sz val="10"/>
        <rFont val="Arial"/>
        <family val="2"/>
      </rPr>
      <t xml:space="preserve"> for removing and replacing the existing access hatch with a new Bilco S-50TB roof hatch. To include retaining existing structures and trimming to suit the new hatch, proprietary flashings and fixings for ladders.</t>
    </r>
  </si>
  <si>
    <t>iv) Warranty and Guarantee: The designer shall supply a copy of the warranty/ guarantee to the Employer within 14 days of completion.</t>
  </si>
  <si>
    <r>
      <t xml:space="preserve">Allow the </t>
    </r>
    <r>
      <rPr>
        <b/>
        <sz val="10"/>
        <color rgb="FFC00000"/>
        <rFont val="Arial"/>
        <family val="2"/>
      </rPr>
      <t>PROVISIONAL SUM</t>
    </r>
    <r>
      <rPr>
        <sz val="10"/>
        <rFont val="Arial"/>
        <family val="2"/>
      </rPr>
      <t xml:space="preserve"> for installing Code 6 lead weatherings to the base of the windows as necessary to ensure good water run-off where required. Detail requirements to be reviewed with the Main Contractor on site. Lead flashing to be dressed over the new lime render finishes</t>
    </r>
  </si>
  <si>
    <t>Allow for supply and installation of 4nr. bird guards as the Architect's drawings and AS to the belfry louvres to prevent birds accessing the tower.</t>
  </si>
  <si>
    <t xml:space="preserve">Supply and install new oak plank and boarded door as drawing 1398 (50)01 and specification L20 with wax oil finish to be applied on both sides. </t>
  </si>
  <si>
    <t xml:space="preserve">Supply and install new oak plank and boarded door as drawing 1398 (50)01 and specification L20 with exterior wax oil finish to be applied on both sides. </t>
  </si>
  <si>
    <t>Allow for the manufacture and installation of new purpose made joinery as drawing 1398 (50)03 and specification N10, to include all ironmongery and decorative finishes.</t>
  </si>
  <si>
    <t>Overhaul the existing timber entrance doors and redecorate as the AS.</t>
  </si>
  <si>
    <t>Allow for preparing and limewashing the stair vestibule walls and vaulted ceiling, ensuring that all surrounding features are adequately protected.</t>
  </si>
  <si>
    <t>For general protection and access see Section B - Temporary Works. Other requirements to be noted here include temporary stair edge protections whilst repairs are being carried out to the historic metal balustrades, exposed and unprotected edges to the first floor mezzanine and temporary protections to the window openings following the removal of the existing GRP screens as required.</t>
  </si>
  <si>
    <t>Remove the modern fluorescent lighting strip and redundant conduit in the south external elevation and as section C.6 - Electrical Services.</t>
  </si>
  <si>
    <t>Carefully remove the modern paint finishes as the AS and the Architect's drawings to the modern blockwork infilled door openings in the west and north elevations. Ensure that all adjoining areas are fully protected whilst paint removal is carried out.</t>
  </si>
  <si>
    <t>Carefully remove the modern paint finishes as the AS and the Architect's drawings to the modern blockwork  infilled door openings in the west and north elevations. Ensure that all adjoining areas are fully protected whilst paint removal is carried out.</t>
  </si>
  <si>
    <t>Carefully remove the modern OSB flooring throughout, but firstly undertake a trial area to determine the condition and quantity of any floorboards below. Provide temporary walkways and propping to the underside of the ceiling to facilitate the site investigations and need for additional supports.</t>
  </si>
  <si>
    <t>Carefully remove the temporary clear plastic sheeting and battens to the internal side of the belfry louvres and ensure that temporary protections are installed to prevent birds from accessing the internal spaces.</t>
  </si>
  <si>
    <t>Allow for the removal of all vegetation including roots to all clock embrasures.</t>
  </si>
  <si>
    <t>Carefully remove the temporary modern sterling modern and plastic sheeting in the ceiling zones of the clock face enclosures and in preparation of the new boarded lead weatherings.</t>
  </si>
  <si>
    <t>Note: The existing floor is currently obscured by stored Employer/ Contractor items and the existing floor will need to be surveyed prior to the commencement of repair. Provisional sums have been included to cover any unknown repairs and careful lifting and rebedding will be required to ensure that the floor is free from any significant trip hazards where the space will come into public use.</t>
  </si>
  <si>
    <t>Note: Allow for liaison with the Architect to undertake inspection of the floor prior to commencement.</t>
  </si>
  <si>
    <t>Allow for carefully lifting a clear route for laying new electrical route below the floor as section C.6 - Electrical Services, rebedding prior to the reinstatement of the existing floor. A suitable route will need to be established on site and identifying areas that will need to be repaired concurrently. Existing flagstones to be lifted and set aside in area where they cannot be damaged.</t>
  </si>
  <si>
    <t>Allow for relaying lifted flagstones following the installation of new wiring routes in the floor.</t>
  </si>
  <si>
    <t>Note: There is no easy way to remove ironwork from masonry and the process is likely to cause some damage to the surrounding stone. If possible, remedial work should therefore be carried out in situ using the National Heritage Ironwork Group (NHIG) principles of minimum intervention (see Further Information). The Metalwork Conservator is to provide a detailed and coordinated method statement with the Stonemason prior to the removal of the historic ironwork.</t>
  </si>
  <si>
    <t>Carefully dismantle the stair, labelling each stone tread and set aside for reconstruction. Carefully remove the decorative metal handrail and set aside for repair by the Metalwork Conservator. Allow for carefully removing the molten lead pockets from the stone and clean before resecuring the decorative metalwork. Damaged stone sections to be inspected before repairs are carried out and to establish if any of the existing sections can be salvaged for repair.</t>
  </si>
  <si>
    <t>Carefully remove the decorative metal handrail and set aside for repair by the Metalwork Conservator. Allow for carefully removing the molten lead pockets from the stone and clean before resecuring the decorative metalwork.</t>
  </si>
  <si>
    <t xml:space="preserve">Allow for careful removal of the existing balustrade, piece in new sections of metal and reinstate the balustrade upon completion of the repairs. Allow for full redecoration and protections as required for the remaining duration of the contract. </t>
  </si>
  <si>
    <t>Note: Structural Engineer to visit site when decayed timber ends have been cut to the primary beam end repairs, to confirm details and bearing requirements. Ensure that temporary propping is in place.</t>
  </si>
  <si>
    <t>Preparatory Works and Investigations</t>
  </si>
  <si>
    <t>Allow for carefully removing rotten timber ceiling joists to the ceiling.</t>
  </si>
  <si>
    <t>Allow for new 400(w) x 150(d) x 150(l)mm concrete padstones as the structural engineer's specification to be set back from the wall face.</t>
  </si>
  <si>
    <t>Fabricate and install new 150 x 75 x 10mm steel angle, fixed either side of the  primary beams with 2no. Pairs of M12 bolts at 350m centres. Length to suit agreed bearing locations.</t>
  </si>
  <si>
    <t>Reinstate existing ceiling joists set aside and  install new 170 x 50mm C24 joists to be supported on new joist-hangers and steel angle, and fixed using timber blocking skew nailed tight between the  joists.</t>
  </si>
  <si>
    <t>Proposed ceiling hatch trimming to comprise 170 x 50mm C24 doubled-up joists where perpendicular to the primary beam and masonry bearing and cut to size where spanning between. Doubled-up joists to be fixed together via 3no. M12 bolts. Joists to be end-fixed to primary beam and masonry wall using joist hangers as the Structural Engineer's drawings and specification. Cut joists to be end-fixed to the doubled-up joists via joist hangers as the Structural Engineer's drawings and specification.</t>
  </si>
  <si>
    <t>Allow for supplying and installing new lime plaster ceiling as the Architect's drawings and AS.</t>
  </si>
  <si>
    <r>
      <t xml:space="preserve">Make good the masonry reveals to the existing nave opening following the removal of the infill in the opening. Allow the following </t>
    </r>
    <r>
      <rPr>
        <b/>
        <sz val="10"/>
        <color rgb="FFC00000"/>
        <rFont val="Arial"/>
        <family val="2"/>
      </rPr>
      <t>PROVISIONAL SUM</t>
    </r>
    <r>
      <rPr>
        <sz val="10"/>
        <rFont val="Arial"/>
        <family val="2"/>
      </rPr>
      <t xml:space="preserve"> for making good to include stone repairs and repointing.</t>
    </r>
  </si>
  <si>
    <t>Allow for preparing all internal wall areas and replace damaged or missing oak plaster beads as required and as identified on the Architect's drawings and AS.</t>
  </si>
  <si>
    <t>Allow for preparing all internal wall areas where not covered by a separate item.</t>
  </si>
  <si>
    <t>Preparatory Works and Investigation</t>
  </si>
  <si>
    <t>The Main Contractor is to confirm with the Structural Engineer whether the existing masonry in the external walls is suitable to bear onto. Wall areas to be carefully exposed prior to works proceeding as  the removals item below. Allow for pricing new padstones and to be omitted from the Contract sum is suitable bearing is possible.</t>
  </si>
  <si>
    <t>Allow for temporarily removing access hatch connecting timber between the trusses to allow installation of new steelwork.</t>
  </si>
  <si>
    <t xml:space="preserve">Allow for replacing damaged ceiling joists (ex.110 x 60mm) using well seasoned oak to match the existing and to be bedded into the external wall and notched into the primary beam. </t>
  </si>
  <si>
    <t>SECTION C.6 - ELECTRICAL SERVICES</t>
  </si>
  <si>
    <t>The new wiring routes are to be taken below ground where lighting is proposed in the ground floor. Allow for lifting existing floor slabs on the ground floor and rebedding as Section C.4. Recessed lighting in the ground floor is to be installed in new floor slabs only. Wiring routes for the internal stair and first floor is to be undertaken through the new services cupboard and carried through the first floor ceiling void.</t>
  </si>
  <si>
    <t>Allow for isolating and disconnecting all electricity and power to the building whilst new electrical installations are being installed.</t>
  </si>
  <si>
    <r>
      <t xml:space="preserve">v) Unless otherwise noted, all wiring to be concealed within structural voids and </t>
    </r>
    <r>
      <rPr>
        <b/>
        <sz val="10"/>
        <color rgb="FF000000"/>
        <rFont val="Arial"/>
        <family val="2"/>
      </rPr>
      <t>not surface mounted</t>
    </r>
    <r>
      <rPr>
        <sz val="10"/>
        <color indexed="8"/>
        <rFont val="Arial"/>
        <family val="2"/>
      </rPr>
      <t>. Details and methodology to be agreed with the Architect before proceeding.</t>
    </r>
  </si>
  <si>
    <t>vi) All new electrical wiring to be to FP200 throughout to minimise any potential risk against fire. Armoured cables to be used below ground to prevent extreme mechanical stress and moisture damage.</t>
  </si>
  <si>
    <t>Clock Gantry</t>
  </si>
  <si>
    <t xml:space="preserve">C20 timber stud wall to be installed in the reinstated nave opening to the ground floor, to provide a temporary fixing for the War Memorial. New wall to comprise 13mm vertical bead and butt oak t&amp;g boards, on 50 x 25m SW treated timber battens, VCL on 140 x 38mm CLS timber studs at 600mm c/c and full fill mineral wool insulation between the studs, on 9mm OSB sheathing with breather membrane, 50 x 50mm SW treated timber battens to provide ventilation, 18mm external grade WBP plywood to carry the War Memorial. DPC to be installed at the base and reveals and interior timber boards to be limewashed to match adjoining wall surfaces. </t>
  </si>
  <si>
    <t>Reclad existing gantry studwork using 13mm vertical bead and butt oak t&amp;g boards with noggins installed every 1.2m vertical centres between the studs.</t>
  </si>
  <si>
    <r>
      <t xml:space="preserve">Allow the following </t>
    </r>
    <r>
      <rPr>
        <b/>
        <sz val="10"/>
        <color rgb="FFC00000"/>
        <rFont val="Arial"/>
        <family val="2"/>
      </rPr>
      <t>PROVISIONAL SUM</t>
    </r>
    <r>
      <rPr>
        <sz val="10"/>
        <rFont val="Arial"/>
        <family val="2"/>
      </rPr>
      <t xml:space="preserve"> for new foundations and works in connection with the installation of the new timber studwork in the nave opening.</t>
    </r>
  </si>
  <si>
    <t>11954 010 T1</t>
  </si>
  <si>
    <t>Specification Notes</t>
  </si>
  <si>
    <t>Structural Engineer's drawings:-</t>
  </si>
  <si>
    <t>11954 101 T1</t>
  </si>
  <si>
    <t>Repair Details Sheet 1</t>
  </si>
  <si>
    <t>11954 102 T1</t>
  </si>
  <si>
    <t>Repair Details Sheet 2</t>
  </si>
  <si>
    <t>Scaffold design drawings:-</t>
  </si>
  <si>
    <t>26-TAD-039-DRG-001</t>
  </si>
  <si>
    <t>Plan Layout(s) Sheet 1</t>
  </si>
  <si>
    <t>26-TAD-039-DRG-002</t>
  </si>
  <si>
    <t>26-TAD-039-DRG-003</t>
  </si>
  <si>
    <t>Plan Layout(s) Sheet 2</t>
  </si>
  <si>
    <t>Access Scaffold Option 1</t>
  </si>
  <si>
    <t>There is no available parking on site and a Highways License will need to be obtained for partial possession of Market Place. Deliveries will need to be unloaded on the edge of Market Place and there will be vehicle weight restrictions in place to avoid damage to the existing paved surfaces. Separate parking is available at the Contractor's expense, and is located nearby at Railway Drive.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</si>
</sst>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Red]\-&quot;£&quot;#,##0.00"/>
    <numFmt numFmtId="165" formatCode="_-&quot;£&quot;* #,##0.00_-;\-&quot;£&quot;* #,##0.00_-;_-&quot;£&quot;* &quot;-&quot;??_-;_-@_-"/>
    <numFmt numFmtId="166" formatCode="_-* #,##0.00_-;\-* #,##0.00_-;_-* &quot;-&quot;??_-;_-@_-"/>
    <numFmt numFmtId="167" formatCode="&quot;£&quot;#,##0.00"/>
    <numFmt numFmtId="168" formatCode="0.0%"/>
  </numFmts>
  <fonts count="72" x14ac:knownFonts="1">
    <font>
      <sz val="10"/>
      <name val="Arial"/>
    </font>
    <font>
      <sz val="10"/>
      <name val="Arial"/>
      <family val="2"/>
    </font>
    <font>
      <sz val="10"/>
      <name val="Times New Roman"/>
      <family val="1"/>
    </font>
    <font>
      <sz val="10"/>
      <name val="Calibri"/>
      <family val="2"/>
    </font>
    <font>
      <sz val="10"/>
      <color theme="0"/>
      <name val="Calibri"/>
      <family val="2"/>
    </font>
    <font>
      <sz val="9"/>
      <name val="Calibri"/>
      <family val="2"/>
    </font>
    <font>
      <sz val="10"/>
      <name val="Arial"/>
      <family val="2"/>
    </font>
    <font>
      <i/>
      <sz val="10"/>
      <color theme="0" tint="-0.499984740745262"/>
      <name val="Calibri"/>
      <family val="2"/>
    </font>
    <font>
      <i/>
      <sz val="10"/>
      <color theme="0" tint="-0.499984740745262"/>
      <name val="Times New Roman"/>
      <family val="1"/>
    </font>
    <font>
      <sz val="10"/>
      <color theme="0"/>
      <name val="Times New Roman"/>
      <family val="1"/>
    </font>
    <font>
      <sz val="10"/>
      <name val="Calibri"/>
      <family val="2"/>
      <scheme val="minor"/>
    </font>
    <font>
      <sz val="10"/>
      <name val="Arial"/>
      <family val="2"/>
    </font>
    <font>
      <sz val="10"/>
      <color theme="0" tint="-0.34998626667073579"/>
      <name val="Calibri"/>
      <family val="2"/>
    </font>
    <font>
      <u/>
      <sz val="10"/>
      <color theme="0" tint="-0.34998626667073579"/>
      <name val="Tahoma"/>
      <family val="2"/>
    </font>
    <font>
      <sz val="10"/>
      <color theme="0" tint="-0.34998626667073579"/>
      <name val="Arial"/>
      <family val="2"/>
    </font>
    <font>
      <sz val="10"/>
      <color theme="0" tint="-0.34998626667073579"/>
      <name val="Times New Roman"/>
      <family val="1"/>
    </font>
    <font>
      <sz val="10"/>
      <color theme="0" tint="-0.34998626667073579"/>
      <name val="Calibri"/>
      <family val="2"/>
      <scheme val="minor"/>
    </font>
    <font>
      <b/>
      <sz val="12"/>
      <color theme="1"/>
      <name val="Calibri"/>
      <family val="2"/>
      <scheme val="minor"/>
    </font>
    <font>
      <sz val="8"/>
      <name val="Arial"/>
      <family val="2"/>
    </font>
    <font>
      <u/>
      <sz val="10"/>
      <color theme="10"/>
      <name val="Arial"/>
      <family val="2"/>
    </font>
    <font>
      <u/>
      <sz val="10"/>
      <color theme="11"/>
      <name val="Arial"/>
      <family val="2"/>
    </font>
    <font>
      <sz val="10"/>
      <color theme="0" tint="-0.499984740745262"/>
      <name val="Calibri"/>
      <family val="2"/>
    </font>
    <font>
      <sz val="10"/>
      <color theme="1"/>
      <name val="Arial"/>
      <family val="2"/>
    </font>
    <font>
      <sz val="36"/>
      <color rgb="FFAAD400"/>
      <name val="Droid Sans"/>
    </font>
    <font>
      <sz val="28"/>
      <color rgb="FFAAD400"/>
      <name val="Droid Sans"/>
    </font>
    <font>
      <sz val="28"/>
      <color rgb="FF666666"/>
      <name val="Droid Sans"/>
    </font>
    <font>
      <sz val="30"/>
      <color rgb="FFAAD400"/>
      <name val="Droid Sans"/>
    </font>
    <font>
      <sz val="10"/>
      <color rgb="FFAAD400"/>
      <name val="Droid Sans"/>
    </font>
    <font>
      <sz val="10"/>
      <color rgb="FF666666"/>
      <name val="Droid Sans"/>
    </font>
    <font>
      <sz val="11"/>
      <color theme="1"/>
      <name val="Arial"/>
      <family val="2"/>
    </font>
    <font>
      <b/>
      <sz val="16"/>
      <color theme="1"/>
      <name val="Calibri"/>
      <family val="2"/>
      <scheme val="minor"/>
    </font>
    <font>
      <sz val="16"/>
      <color theme="1"/>
      <name val="Calibri"/>
      <family val="2"/>
      <scheme val="minor"/>
    </font>
    <font>
      <b/>
      <sz val="16"/>
      <color theme="1"/>
      <name val="Calibri (Body)"/>
    </font>
    <font>
      <sz val="8"/>
      <color rgb="FF666666"/>
      <name val="Helvetica Neue"/>
      <family val="2"/>
    </font>
    <font>
      <vertAlign val="superscript"/>
      <sz val="8"/>
      <color rgb="FF666666"/>
      <name val="Helvetica Neue"/>
      <family val="2"/>
    </font>
    <font>
      <sz val="12"/>
      <color theme="1"/>
      <name val="Calibri"/>
      <family val="2"/>
      <scheme val="minor"/>
    </font>
    <font>
      <b/>
      <u/>
      <sz val="20"/>
      <color theme="1"/>
      <name val="Arial"/>
      <family val="2"/>
    </font>
    <font>
      <b/>
      <sz val="10"/>
      <color theme="1"/>
      <name val="Arial"/>
      <family val="2"/>
    </font>
    <font>
      <sz val="10"/>
      <color theme="1"/>
      <name val="Calibri"/>
      <family val="2"/>
      <scheme val="minor"/>
    </font>
    <font>
      <sz val="11"/>
      <color theme="1"/>
      <name val="Helvetica"/>
      <family val="2"/>
    </font>
    <font>
      <sz val="10"/>
      <color rgb="FFFF0000"/>
      <name val="Arial"/>
      <family val="2"/>
    </font>
    <font>
      <sz val="12"/>
      <color theme="1"/>
      <name val="Arial"/>
      <family val="2"/>
    </font>
    <font>
      <sz val="12"/>
      <color rgb="FFFF0000"/>
      <name val="Arial"/>
      <family val="2"/>
    </font>
    <font>
      <sz val="12"/>
      <color rgb="FFFF0000"/>
      <name val="Calibri"/>
      <family val="2"/>
      <scheme val="minor"/>
    </font>
    <font>
      <b/>
      <sz val="12"/>
      <color theme="1"/>
      <name val="Arial"/>
      <family val="2"/>
    </font>
    <font>
      <i/>
      <sz val="10"/>
      <color theme="1"/>
      <name val="Arial"/>
      <family val="2"/>
    </font>
    <font>
      <u/>
      <sz val="10"/>
      <color theme="1"/>
      <name val="Arial"/>
      <family val="2"/>
    </font>
    <font>
      <b/>
      <sz val="10"/>
      <color rgb="FFFF0000"/>
      <name val="Arial"/>
      <family val="2"/>
    </font>
    <font>
      <b/>
      <sz val="12"/>
      <color rgb="FFFF0000"/>
      <name val="Arial"/>
      <family val="2"/>
    </font>
    <font>
      <sz val="12"/>
      <name val="Calibri"/>
      <family val="2"/>
      <scheme val="minor"/>
    </font>
    <font>
      <b/>
      <sz val="12"/>
      <name val="Arial"/>
      <family val="2"/>
    </font>
    <font>
      <b/>
      <sz val="10"/>
      <name val="Arial"/>
      <family val="2"/>
    </font>
    <font>
      <b/>
      <u/>
      <sz val="10"/>
      <name val="Arial"/>
      <family val="2"/>
    </font>
    <font>
      <i/>
      <sz val="10"/>
      <name val="Arial"/>
      <family val="2"/>
    </font>
    <font>
      <u/>
      <sz val="10"/>
      <name val="Arial"/>
      <family val="2"/>
    </font>
    <font>
      <sz val="10"/>
      <color theme="0"/>
      <name val="Arial"/>
      <family val="2"/>
    </font>
    <font>
      <b/>
      <sz val="10"/>
      <color rgb="FFC00000"/>
      <name val="Arial"/>
      <family val="2"/>
    </font>
    <font>
      <i/>
      <sz val="10"/>
      <color theme="0" tint="-0.499984740745262"/>
      <name val="Arial"/>
      <family val="2"/>
    </font>
    <font>
      <sz val="12"/>
      <name val="Arial"/>
      <family val="2"/>
    </font>
    <font>
      <sz val="10"/>
      <color indexed="8"/>
      <name val="Arial"/>
      <family val="2"/>
    </font>
    <font>
      <i/>
      <sz val="10"/>
      <color indexed="8"/>
      <name val="Arial"/>
      <family val="2"/>
    </font>
    <font>
      <b/>
      <sz val="16"/>
      <color theme="1"/>
      <name val="Arial"/>
      <family val="2"/>
    </font>
    <font>
      <sz val="16"/>
      <color theme="1"/>
      <name val="Arial"/>
      <family val="2"/>
    </font>
    <font>
      <b/>
      <i/>
      <sz val="10"/>
      <color theme="1"/>
      <name val="Arial"/>
      <family val="2"/>
    </font>
    <font>
      <b/>
      <sz val="10"/>
      <color rgb="FF000000"/>
      <name val="Arial"/>
      <family val="2"/>
    </font>
    <font>
      <b/>
      <u/>
      <sz val="10"/>
      <color theme="1"/>
      <name val="Arial"/>
      <family val="2"/>
    </font>
    <font>
      <sz val="10"/>
      <color theme="0" tint="-0.499984740745262"/>
      <name val="Arial"/>
      <family val="2"/>
    </font>
    <font>
      <i/>
      <u/>
      <sz val="10"/>
      <color theme="0" tint="-0.499984740745262"/>
      <name val="Arial"/>
      <family val="2"/>
    </font>
    <font>
      <u/>
      <sz val="10"/>
      <color theme="0" tint="-0.34998626667073579"/>
      <name val="Arial"/>
      <family val="2"/>
    </font>
    <font>
      <u/>
      <sz val="10"/>
      <color theme="0" tint="-0.34998626667073579"/>
      <name val="Calibri"/>
      <family val="2"/>
    </font>
    <font>
      <u/>
      <sz val="10"/>
      <name val="Calibri"/>
      <family val="2"/>
    </font>
    <font>
      <u/>
      <sz val="10"/>
      <color theme="0"/>
      <name val="Calibri"/>
      <family val="2"/>
    </font>
  </fonts>
  <fills count="2">
    <fill>
      <patternFill patternType="none"/>
    </fill>
    <fill>
      <patternFill patternType="gray125"/>
    </fill>
  </fills>
  <borders count="13">
    <border>
      <left/>
      <right/>
      <top/>
      <bottom/>
      <diagonal/>
    </border>
    <border>
      <left style="thin">
        <color auto="1"/>
      </left>
      <right style="thin">
        <color auto="1"/>
      </right>
      <top/>
      <bottom/>
      <diagonal/>
    </border>
    <border>
      <left/>
      <right style="thin">
        <color auto="1"/>
      </right>
      <top/>
      <bottom/>
      <diagonal/>
    </border>
    <border>
      <left style="thin">
        <color auto="1"/>
      </left>
      <right/>
      <top/>
      <bottom/>
      <diagonal/>
    </border>
    <border>
      <left style="hair">
        <color auto="1"/>
      </left>
      <right/>
      <top/>
      <bottom/>
      <diagonal/>
    </border>
    <border>
      <left style="thin">
        <color auto="1"/>
      </left>
      <right/>
      <top/>
      <bottom style="thin">
        <color auto="1"/>
      </bottom>
      <diagonal/>
    </border>
    <border>
      <left style="thin">
        <color auto="1"/>
      </left>
      <right/>
      <top/>
      <bottom style="double">
        <color auto="1"/>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indexed="64"/>
      </bottom>
      <diagonal/>
    </border>
    <border>
      <left/>
      <right/>
      <top/>
      <bottom style="thin">
        <color indexed="64"/>
      </bottom>
      <diagonal/>
    </border>
  </borders>
  <cellStyleXfs count="18">
    <xf numFmtId="0" fontId="0"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0" fontId="6" fillId="0" borderId="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166" fontId="11" fillId="0" borderId="0" applyFont="0" applyFill="0" applyBorder="0" applyAlignment="0" applyProtection="0"/>
    <xf numFmtId="166" fontId="1" fillId="0" borderId="0" applyFon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35" fillId="0" borderId="0"/>
  </cellStyleXfs>
  <cellXfs count="264">
    <xf numFmtId="0" fontId="0" fillId="0" borderId="0" xfId="0"/>
    <xf numFmtId="0" fontId="2" fillId="0" borderId="2" xfId="0" applyFont="1" applyBorder="1" applyAlignment="1">
      <alignment wrapText="1"/>
    </xf>
    <xf numFmtId="0" fontId="2" fillId="0" borderId="1" xfId="0" applyFont="1" applyBorder="1" applyAlignment="1">
      <alignment horizontal="right"/>
    </xf>
    <xf numFmtId="0" fontId="2" fillId="0" borderId="1" xfId="0" applyFont="1" applyBorder="1"/>
    <xf numFmtId="4" fontId="2" fillId="0" borderId="1" xfId="0" applyNumberFormat="1" applyFont="1" applyBorder="1"/>
    <xf numFmtId="0" fontId="2" fillId="0" borderId="0" xfId="0" applyFont="1"/>
    <xf numFmtId="0" fontId="2" fillId="0" borderId="3" xfId="0" applyFont="1" applyBorder="1" applyAlignment="1">
      <alignment horizontal="justify" wrapText="1"/>
    </xf>
    <xf numFmtId="0" fontId="3" fillId="0" borderId="1" xfId="0" applyFont="1" applyBorder="1" applyAlignment="1">
      <alignment horizontal="center" vertical="top"/>
    </xf>
    <xf numFmtId="0" fontId="3" fillId="0" borderId="0" xfId="0" applyFont="1"/>
    <xf numFmtId="0" fontId="3" fillId="0" borderId="0" xfId="0" applyFont="1" applyAlignment="1">
      <alignment horizontal="justify" wrapText="1"/>
    </xf>
    <xf numFmtId="167" fontId="3" fillId="0" borderId="0" xfId="0" applyNumberFormat="1" applyFont="1"/>
    <xf numFmtId="0" fontId="3" fillId="0" borderId="0" xfId="0" applyFont="1" applyAlignment="1">
      <alignment horizontal="right"/>
    </xf>
    <xf numFmtId="0" fontId="3" fillId="0" borderId="0" xfId="0" applyFont="1" applyAlignment="1">
      <alignment horizontal="center" vertical="top"/>
    </xf>
    <xf numFmtId="4" fontId="3" fillId="0" borderId="0" xfId="0" applyNumberFormat="1" applyFont="1"/>
    <xf numFmtId="165" fontId="3" fillId="0" borderId="0" xfId="1" applyFont="1" applyBorder="1"/>
    <xf numFmtId="167" fontId="5" fillId="0" borderId="0" xfId="0" applyNumberFormat="1" applyFont="1"/>
    <xf numFmtId="0" fontId="8" fillId="0" borderId="1" xfId="0" applyFont="1" applyBorder="1" applyAlignment="1">
      <alignment horizontal="center" vertical="top"/>
    </xf>
    <xf numFmtId="0" fontId="7" fillId="0" borderId="0" xfId="0" applyFont="1" applyAlignment="1">
      <alignment horizontal="center" vertical="top"/>
    </xf>
    <xf numFmtId="0" fontId="4" fillId="0" borderId="0" xfId="0" applyFont="1"/>
    <xf numFmtId="0" fontId="9" fillId="0" borderId="0" xfId="0" applyFont="1"/>
    <xf numFmtId="0" fontId="10" fillId="0" borderId="0" xfId="0" applyFont="1"/>
    <xf numFmtId="0" fontId="12" fillId="0" borderId="0" xfId="0" applyFont="1"/>
    <xf numFmtId="0" fontId="13" fillId="0" borderId="8" xfId="0" applyFont="1" applyBorder="1" applyAlignment="1">
      <alignment horizontal="center" vertical="top"/>
    </xf>
    <xf numFmtId="167" fontId="12" fillId="0" borderId="1" xfId="0" applyNumberFormat="1" applyFont="1" applyBorder="1" applyAlignment="1">
      <alignment horizontal="center"/>
    </xf>
    <xf numFmtId="0" fontId="12" fillId="0" borderId="0" xfId="0" applyFont="1" applyAlignment="1">
      <alignment horizontal="right"/>
    </xf>
    <xf numFmtId="0" fontId="14" fillId="0" borderId="0" xfId="0" quotePrefix="1" applyFont="1"/>
    <xf numFmtId="0" fontId="15" fillId="0" borderId="0" xfId="0" applyFont="1"/>
    <xf numFmtId="0" fontId="16" fillId="0" borderId="0" xfId="0" applyFont="1"/>
    <xf numFmtId="164" fontId="14" fillId="0" borderId="0" xfId="0" applyNumberFormat="1" applyFont="1" applyAlignment="1">
      <alignment horizontal="center"/>
    </xf>
    <xf numFmtId="166" fontId="12" fillId="0" borderId="0" xfId="1" applyNumberFormat="1" applyFont="1" applyFill="1"/>
    <xf numFmtId="166" fontId="12" fillId="0" borderId="0" xfId="0" applyNumberFormat="1" applyFont="1"/>
    <xf numFmtId="166" fontId="16" fillId="0" borderId="0" xfId="0" applyNumberFormat="1" applyFont="1"/>
    <xf numFmtId="164" fontId="12" fillId="0" borderId="0" xfId="0" applyNumberFormat="1" applyFont="1"/>
    <xf numFmtId="165" fontId="12" fillId="0" borderId="0" xfId="0" applyNumberFormat="1" applyFont="1"/>
    <xf numFmtId="2" fontId="12" fillId="0" borderId="0" xfId="0" applyNumberFormat="1" applyFont="1"/>
    <xf numFmtId="166" fontId="2" fillId="0" borderId="3" xfId="1" applyNumberFormat="1" applyFont="1" applyFill="1" applyBorder="1"/>
    <xf numFmtId="168" fontId="21" fillId="0" borderId="0" xfId="0" applyNumberFormat="1" applyFont="1"/>
    <xf numFmtId="0" fontId="13" fillId="0" borderId="9" xfId="0" applyFont="1" applyBorder="1" applyAlignment="1">
      <alignment horizontal="center" vertical="top"/>
    </xf>
    <xf numFmtId="0" fontId="14" fillId="0" borderId="0" xfId="0" applyFont="1"/>
    <xf numFmtId="4" fontId="22" fillId="0" borderId="0" xfId="0" applyNumberFormat="1" applyFont="1" applyAlignment="1">
      <alignment horizontal="right" vertical="top"/>
    </xf>
    <xf numFmtId="0" fontId="23" fillId="0" borderId="0" xfId="0" applyFont="1" applyAlignment="1">
      <alignment horizontal="right" vertical="top"/>
    </xf>
    <xf numFmtId="4" fontId="29" fillId="0" borderId="0" xfId="0" applyNumberFormat="1" applyFont="1" applyAlignment="1">
      <alignment horizontal="right" vertical="top"/>
    </xf>
    <xf numFmtId="0" fontId="30" fillId="0" borderId="0" xfId="0" applyFont="1" applyAlignment="1">
      <alignment horizontal="center"/>
    </xf>
    <xf numFmtId="0" fontId="31" fillId="0" borderId="0" xfId="0" applyFont="1" applyAlignment="1">
      <alignment horizontal="center"/>
    </xf>
    <xf numFmtId="49" fontId="32" fillId="0" borderId="0" xfId="0" applyNumberFormat="1" applyFont="1" applyAlignment="1">
      <alignment horizontal="center" vertical="top"/>
    </xf>
    <xf numFmtId="0" fontId="0" fillId="0" borderId="0" xfId="0" applyAlignment="1">
      <alignment horizontal="center"/>
    </xf>
    <xf numFmtId="49" fontId="17" fillId="0" borderId="0" xfId="0" applyNumberFormat="1" applyFont="1" applyAlignment="1">
      <alignment horizontal="center" vertical="top"/>
    </xf>
    <xf numFmtId="0" fontId="33" fillId="0" borderId="0" xfId="0" applyFont="1" applyAlignment="1">
      <alignment vertical="top"/>
    </xf>
    <xf numFmtId="0" fontId="33" fillId="0" borderId="0" xfId="0" applyFont="1" applyAlignment="1">
      <alignment horizontal="right" vertical="top"/>
    </xf>
    <xf numFmtId="0" fontId="33" fillId="0" borderId="0" xfId="0" applyFont="1" applyAlignment="1">
      <alignment horizontal="left" vertical="top"/>
    </xf>
    <xf numFmtId="0" fontId="35" fillId="0" borderId="0" xfId="17"/>
    <xf numFmtId="4" fontId="22" fillId="0" borderId="0" xfId="17" applyNumberFormat="1" applyFont="1" applyAlignment="1">
      <alignment horizontal="right" vertical="top"/>
    </xf>
    <xf numFmtId="0" fontId="36" fillId="0" borderId="0" xfId="17" applyFont="1" applyAlignment="1">
      <alignment vertical="top"/>
    </xf>
    <xf numFmtId="0" fontId="22" fillId="0" borderId="0" xfId="17" applyFont="1" applyAlignment="1">
      <alignment vertical="top"/>
    </xf>
    <xf numFmtId="0" fontId="22" fillId="0" borderId="0" xfId="17" applyFont="1"/>
    <xf numFmtId="4" fontId="22" fillId="0" borderId="10" xfId="17" applyNumberFormat="1" applyFont="1" applyBorder="1" applyAlignment="1">
      <alignment horizontal="right" vertical="top" wrapText="1"/>
    </xf>
    <xf numFmtId="0" fontId="37" fillId="0" borderId="0" xfId="17" applyFont="1" applyAlignment="1">
      <alignment vertical="top"/>
    </xf>
    <xf numFmtId="4" fontId="22" fillId="0" borderId="1" xfId="17" applyNumberFormat="1" applyFont="1" applyBorder="1" applyAlignment="1">
      <alignment horizontal="right" vertical="top"/>
    </xf>
    <xf numFmtId="0" fontId="39" fillId="0" borderId="0" xfId="17" applyFont="1" applyAlignment="1">
      <alignment vertical="center"/>
    </xf>
    <xf numFmtId="0" fontId="37" fillId="0" borderId="0" xfId="17" applyFont="1" applyAlignment="1">
      <alignment vertical="center"/>
    </xf>
    <xf numFmtId="0" fontId="37" fillId="0" borderId="0" xfId="17" applyFont="1" applyAlignment="1">
      <alignment horizontal="left" vertical="top"/>
    </xf>
    <xf numFmtId="0" fontId="35" fillId="0" borderId="0" xfId="17" applyAlignment="1">
      <alignment vertical="top"/>
    </xf>
    <xf numFmtId="0" fontId="40" fillId="0" borderId="0" xfId="17" applyFont="1" applyAlignment="1">
      <alignment vertical="top"/>
    </xf>
    <xf numFmtId="0" fontId="22" fillId="0" borderId="0" xfId="17" applyFont="1" applyAlignment="1">
      <alignment horizontal="left" vertical="top"/>
    </xf>
    <xf numFmtId="49" fontId="22" fillId="0" borderId="0" xfId="17" applyNumberFormat="1" applyFont="1" applyAlignment="1">
      <alignment horizontal="left" vertical="top"/>
    </xf>
    <xf numFmtId="0" fontId="22" fillId="0" borderId="0" xfId="17" applyFont="1" applyAlignment="1">
      <alignment vertical="top" wrapText="1"/>
    </xf>
    <xf numFmtId="0" fontId="35" fillId="0" borderId="0" xfId="17" applyAlignment="1">
      <alignment wrapText="1"/>
    </xf>
    <xf numFmtId="0" fontId="35" fillId="0" borderId="2" xfId="17" applyBorder="1" applyAlignment="1">
      <alignment wrapText="1"/>
    </xf>
    <xf numFmtId="0" fontId="22" fillId="0" borderId="0" xfId="17" quotePrefix="1" applyFont="1" applyAlignment="1">
      <alignment vertical="top"/>
    </xf>
    <xf numFmtId="0" fontId="41" fillId="0" borderId="0" xfId="17" applyFont="1" applyAlignment="1">
      <alignment vertical="top"/>
    </xf>
    <xf numFmtId="0" fontId="41" fillId="0" borderId="0" xfId="17" applyFont="1"/>
    <xf numFmtId="0" fontId="42" fillId="0" borderId="0" xfId="17" applyFont="1" applyAlignment="1">
      <alignment vertical="top"/>
    </xf>
    <xf numFmtId="4" fontId="40" fillId="0" borderId="1" xfId="17" applyNumberFormat="1" applyFont="1" applyBorder="1" applyAlignment="1">
      <alignment horizontal="right" vertical="top"/>
    </xf>
    <xf numFmtId="0" fontId="43" fillId="0" borderId="0" xfId="17" applyFont="1"/>
    <xf numFmtId="0" fontId="38" fillId="0" borderId="0" xfId="17" applyFont="1"/>
    <xf numFmtId="0" fontId="45" fillId="0" borderId="0" xfId="17" applyFont="1" applyAlignment="1">
      <alignment vertical="top"/>
    </xf>
    <xf numFmtId="0" fontId="22" fillId="0" borderId="0" xfId="17" applyFont="1" applyAlignment="1">
      <alignment horizontal="left" vertical="center" indent="5"/>
    </xf>
    <xf numFmtId="0" fontId="22" fillId="0" borderId="0" xfId="17" applyFont="1" applyAlignment="1">
      <alignment horizontal="left" vertical="top" wrapText="1"/>
    </xf>
    <xf numFmtId="0" fontId="35" fillId="0" borderId="0" xfId="17" applyAlignment="1">
      <alignment horizontal="left" vertical="top"/>
    </xf>
    <xf numFmtId="4" fontId="37" fillId="0" borderId="1" xfId="17" applyNumberFormat="1" applyFont="1" applyBorder="1" applyAlignment="1">
      <alignment horizontal="right" vertical="top"/>
    </xf>
    <xf numFmtId="0" fontId="40" fillId="0" borderId="0" xfId="17" applyFont="1" applyAlignment="1">
      <alignment vertical="top" wrapText="1"/>
    </xf>
    <xf numFmtId="4" fontId="22" fillId="0" borderId="10" xfId="17" applyNumberFormat="1" applyFont="1" applyBorder="1" applyAlignment="1">
      <alignment horizontal="right" vertical="top"/>
    </xf>
    <xf numFmtId="0" fontId="17" fillId="0" borderId="0" xfId="17" applyFont="1"/>
    <xf numFmtId="0" fontId="44" fillId="0" borderId="0" xfId="17" applyFont="1" applyAlignment="1">
      <alignment horizontal="right" vertical="top"/>
    </xf>
    <xf numFmtId="4" fontId="44" fillId="0" borderId="1" xfId="17" applyNumberFormat="1" applyFont="1" applyBorder="1" applyAlignment="1">
      <alignment horizontal="right" vertical="top"/>
    </xf>
    <xf numFmtId="0" fontId="37" fillId="0" borderId="0" xfId="17" applyFont="1" applyAlignment="1">
      <alignment horizontal="right" vertical="top"/>
    </xf>
    <xf numFmtId="0" fontId="40" fillId="0" borderId="0" xfId="17" applyFont="1"/>
    <xf numFmtId="4" fontId="40" fillId="0" borderId="0" xfId="17" applyNumberFormat="1" applyFont="1" applyAlignment="1">
      <alignment horizontal="right" vertical="top"/>
    </xf>
    <xf numFmtId="0" fontId="1" fillId="0" borderId="0" xfId="17" applyFont="1" applyAlignment="1">
      <alignment vertical="top"/>
    </xf>
    <xf numFmtId="0" fontId="49" fillId="0" borderId="0" xfId="17" applyFont="1" applyAlignment="1">
      <alignment vertical="top"/>
    </xf>
    <xf numFmtId="0" fontId="49" fillId="0" borderId="0" xfId="17" applyFont="1"/>
    <xf numFmtId="0" fontId="50" fillId="0" borderId="4" xfId="0" applyFont="1" applyBorder="1" applyAlignment="1">
      <alignment horizontal="justify" wrapText="1"/>
    </xf>
    <xf numFmtId="0" fontId="1" fillId="0" borderId="2" xfId="0" applyFont="1" applyBorder="1" applyAlignment="1">
      <alignment wrapText="1"/>
    </xf>
    <xf numFmtId="0" fontId="1" fillId="0" borderId="1" xfId="0" applyFont="1" applyBorder="1" applyAlignment="1">
      <alignment horizontal="right"/>
    </xf>
    <xf numFmtId="0" fontId="1" fillId="0" borderId="1" xfId="0" applyFont="1" applyBorder="1"/>
    <xf numFmtId="4" fontId="1" fillId="0" borderId="1" xfId="0" applyNumberFormat="1" applyFont="1" applyBorder="1"/>
    <xf numFmtId="166" fontId="1" fillId="0" borderId="0" xfId="1" applyNumberFormat="1" applyFont="1" applyFill="1"/>
    <xf numFmtId="0" fontId="1" fillId="0" borderId="4" xfId="0" applyFont="1" applyBorder="1" applyAlignment="1">
      <alignment horizontal="justify" wrapText="1"/>
    </xf>
    <xf numFmtId="0" fontId="1" fillId="0" borderId="2" xfId="0" applyFont="1" applyBorder="1" applyAlignment="1">
      <alignment horizontal="left" wrapText="1" indent="3"/>
    </xf>
    <xf numFmtId="0" fontId="52" fillId="0" borderId="0" xfId="0" applyFont="1" applyAlignment="1">
      <alignment horizontal="justify" wrapText="1"/>
    </xf>
    <xf numFmtId="0" fontId="51" fillId="0" borderId="0" xfId="0" applyFont="1" applyAlignment="1">
      <alignment horizontal="justify" wrapText="1"/>
    </xf>
    <xf numFmtId="0" fontId="53" fillId="0" borderId="4" xfId="0" applyFont="1" applyBorder="1" applyAlignment="1">
      <alignment horizontal="justify" wrapText="1"/>
    </xf>
    <xf numFmtId="0" fontId="53" fillId="0" borderId="0" xfId="0" applyFont="1" applyAlignment="1">
      <alignment horizontal="justify" wrapText="1"/>
    </xf>
    <xf numFmtId="0" fontId="1" fillId="0" borderId="0" xfId="0" applyFont="1" applyAlignment="1">
      <alignment horizontal="justify" wrapText="1"/>
    </xf>
    <xf numFmtId="0" fontId="54" fillId="0" borderId="0" xfId="0" applyFont="1" applyAlignment="1">
      <alignment horizontal="justify" wrapText="1"/>
    </xf>
    <xf numFmtId="0" fontId="55" fillId="0" borderId="1" xfId="0" applyFont="1" applyBorder="1" applyAlignment="1">
      <alignment horizontal="right"/>
    </xf>
    <xf numFmtId="0" fontId="1" fillId="0" borderId="0" xfId="0" applyFont="1" applyAlignment="1">
      <alignment horizontal="justify" vertical="top" wrapText="1"/>
    </xf>
    <xf numFmtId="166" fontId="56" fillId="0" borderId="0" xfId="1" applyNumberFormat="1" applyFont="1" applyFill="1"/>
    <xf numFmtId="0" fontId="52" fillId="0" borderId="0" xfId="0" applyFont="1" applyAlignment="1">
      <alignment horizontal="left" wrapText="1"/>
    </xf>
    <xf numFmtId="0" fontId="1" fillId="0" borderId="0" xfId="0" applyFont="1" applyAlignment="1">
      <alignment horizontal="left" wrapText="1" indent="3"/>
    </xf>
    <xf numFmtId="0" fontId="1" fillId="0" borderId="3" xfId="0" applyFont="1" applyBorder="1" applyAlignment="1">
      <alignment horizontal="justify" wrapText="1"/>
    </xf>
    <xf numFmtId="166" fontId="51" fillId="0" borderId="0" xfId="1" applyNumberFormat="1" applyFont="1" applyFill="1"/>
    <xf numFmtId="166" fontId="1" fillId="0" borderId="6" xfId="1" applyNumberFormat="1" applyFont="1" applyFill="1" applyBorder="1"/>
    <xf numFmtId="166" fontId="1" fillId="0" borderId="3" xfId="1" applyNumberFormat="1" applyFont="1" applyFill="1" applyBorder="1"/>
    <xf numFmtId="0" fontId="50" fillId="0" borderId="4" xfId="0" applyFont="1" applyBorder="1" applyAlignment="1">
      <alignment wrapText="1"/>
    </xf>
    <xf numFmtId="0" fontId="1" fillId="0" borderId="0" xfId="0" applyFont="1"/>
    <xf numFmtId="0" fontId="1" fillId="0" borderId="4" xfId="0" applyFont="1" applyBorder="1" applyAlignment="1">
      <alignment wrapText="1"/>
    </xf>
    <xf numFmtId="0" fontId="1" fillId="0" borderId="0" xfId="0" applyFont="1" applyAlignment="1">
      <alignment wrapText="1"/>
    </xf>
    <xf numFmtId="0" fontId="1" fillId="0" borderId="3" xfId="0" applyFont="1" applyBorder="1" applyAlignment="1">
      <alignment wrapText="1"/>
    </xf>
    <xf numFmtId="0" fontId="57" fillId="0" borderId="1" xfId="0" applyFont="1" applyBorder="1" applyAlignment="1">
      <alignment horizontal="center" vertical="top"/>
    </xf>
    <xf numFmtId="165" fontId="1" fillId="0" borderId="0" xfId="1" applyFont="1"/>
    <xf numFmtId="0" fontId="1" fillId="0" borderId="4" xfId="0" applyFont="1" applyBorder="1" applyAlignment="1">
      <alignment horizontal="left" wrapText="1" indent="3"/>
    </xf>
    <xf numFmtId="0" fontId="58" fillId="0" borderId="0" xfId="0" applyFont="1" applyAlignment="1">
      <alignment wrapText="1"/>
    </xf>
    <xf numFmtId="0" fontId="58" fillId="0" borderId="3" xfId="0" applyFont="1" applyBorder="1" applyAlignment="1">
      <alignment wrapText="1"/>
    </xf>
    <xf numFmtId="0" fontId="58" fillId="0" borderId="1" xfId="0" applyFont="1" applyBorder="1" applyAlignment="1">
      <alignment horizontal="center"/>
    </xf>
    <xf numFmtId="164" fontId="50" fillId="0" borderId="1" xfId="1" applyNumberFormat="1" applyFont="1" applyBorder="1" applyAlignment="1">
      <alignment horizontal="right"/>
    </xf>
    <xf numFmtId="0" fontId="58" fillId="0" borderId="3" xfId="0" applyFont="1" applyBorder="1" applyAlignment="1">
      <alignment horizontal="left" wrapText="1" indent="1"/>
    </xf>
    <xf numFmtId="0" fontId="1" fillId="0" borderId="3" xfId="0" applyFont="1" applyBorder="1" applyAlignment="1">
      <alignment horizontal="left" wrapText="1" indent="1"/>
    </xf>
    <xf numFmtId="0" fontId="59" fillId="0" borderId="3" xfId="0" applyFont="1" applyBorder="1" applyAlignment="1">
      <alignment horizontal="justify" wrapText="1"/>
    </xf>
    <xf numFmtId="0" fontId="60" fillId="0" borderId="3" xfId="0" applyFont="1" applyBorder="1" applyAlignment="1">
      <alignment horizontal="justify" wrapText="1"/>
    </xf>
    <xf numFmtId="1" fontId="58" fillId="0" borderId="3" xfId="0" applyNumberFormat="1" applyFont="1" applyBorder="1" applyAlignment="1">
      <alignment wrapText="1"/>
    </xf>
    <xf numFmtId="0" fontId="1" fillId="0" borderId="0" xfId="0" applyFont="1" applyAlignment="1">
      <alignment horizontal="justify"/>
    </xf>
    <xf numFmtId="1" fontId="1" fillId="0" borderId="1" xfId="0" applyNumberFormat="1" applyFont="1" applyBorder="1"/>
    <xf numFmtId="165" fontId="1" fillId="0" borderId="3" xfId="1" applyFont="1" applyBorder="1"/>
    <xf numFmtId="0" fontId="1" fillId="0" borderId="3" xfId="0" applyFont="1" applyBorder="1" applyAlignment="1">
      <alignment horizontal="left" wrapText="1" indent="3"/>
    </xf>
    <xf numFmtId="166" fontId="1" fillId="0" borderId="0" xfId="1" applyNumberFormat="1" applyFont="1" applyFill="1" applyAlignment="1">
      <alignment horizontal="center"/>
    </xf>
    <xf numFmtId="2" fontId="1" fillId="0" borderId="1" xfId="0" applyNumberFormat="1" applyFont="1" applyBorder="1"/>
    <xf numFmtId="0" fontId="1" fillId="0" borderId="0" xfId="0" applyFont="1" applyAlignment="1">
      <alignment horizontal="left" indent="3"/>
    </xf>
    <xf numFmtId="165" fontId="1" fillId="0" borderId="5" xfId="1" applyFont="1" applyBorder="1"/>
    <xf numFmtId="0" fontId="50" fillId="0" borderId="0" xfId="0" applyFont="1" applyAlignment="1">
      <alignment horizontal="left"/>
    </xf>
    <xf numFmtId="0" fontId="1" fillId="0" borderId="0" xfId="0" applyFont="1" applyAlignment="1">
      <alignment horizontal="left" indent="9"/>
    </xf>
    <xf numFmtId="0" fontId="1" fillId="0" borderId="0" xfId="0" applyFont="1" applyAlignment="1">
      <alignment horizontal="left"/>
    </xf>
    <xf numFmtId="165" fontId="1" fillId="0" borderId="0" xfId="1" applyFont="1" applyAlignment="1">
      <alignment horizontal="right"/>
    </xf>
    <xf numFmtId="0" fontId="1" fillId="0" borderId="0" xfId="0" applyFont="1" applyAlignment="1">
      <alignment horizontal="right"/>
    </xf>
    <xf numFmtId="165" fontId="1" fillId="0" borderId="1" xfId="1" applyFont="1" applyBorder="1"/>
    <xf numFmtId="167" fontId="1" fillId="0" borderId="0" xfId="0" applyNumberFormat="1" applyFont="1"/>
    <xf numFmtId="0" fontId="1" fillId="0" borderId="3" xfId="0" applyFont="1" applyBorder="1" applyAlignment="1">
      <alignment horizontal="right" wrapText="1"/>
    </xf>
    <xf numFmtId="167" fontId="1" fillId="0" borderId="7" xfId="0" applyNumberFormat="1" applyFont="1" applyBorder="1"/>
    <xf numFmtId="0" fontId="1" fillId="0" borderId="0" xfId="0" applyFont="1" applyAlignment="1">
      <alignment horizontal="left" wrapText="1" indent="12"/>
    </xf>
    <xf numFmtId="167" fontId="51" fillId="0" borderId="3" xfId="0" applyNumberFormat="1" applyFont="1" applyBorder="1"/>
    <xf numFmtId="167" fontId="1" fillId="0" borderId="6" xfId="0" applyNumberFormat="1" applyFont="1" applyBorder="1"/>
    <xf numFmtId="4" fontId="1" fillId="0" borderId="0" xfId="0" applyNumberFormat="1" applyFont="1"/>
    <xf numFmtId="165" fontId="1" fillId="0" borderId="0" xfId="1" applyFont="1" applyBorder="1"/>
    <xf numFmtId="167" fontId="51" fillId="0" borderId="0" xfId="0" applyNumberFormat="1" applyFont="1"/>
    <xf numFmtId="166" fontId="56" fillId="0" borderId="0" xfId="1" applyNumberFormat="1" applyFont="1" applyFill="1" applyAlignment="1">
      <alignment horizontal="right"/>
    </xf>
    <xf numFmtId="166" fontId="56" fillId="0" borderId="0" xfId="1" applyNumberFormat="1" applyFont="1" applyFill="1" applyAlignment="1">
      <alignment horizontal="center"/>
    </xf>
    <xf numFmtId="0" fontId="61" fillId="0" borderId="0" xfId="0" applyFont="1" applyAlignment="1">
      <alignment horizontal="center"/>
    </xf>
    <xf numFmtId="0" fontId="62" fillId="0" borderId="0" xfId="0" applyFont="1" applyAlignment="1">
      <alignment horizontal="center"/>
    </xf>
    <xf numFmtId="4" fontId="56" fillId="0" borderId="1" xfId="17" applyNumberFormat="1" applyFont="1" applyBorder="1" applyAlignment="1">
      <alignment horizontal="right" vertical="top"/>
    </xf>
    <xf numFmtId="0" fontId="52" fillId="0" borderId="3" xfId="0" applyFont="1" applyBorder="1" applyAlignment="1">
      <alignment horizontal="justify" wrapText="1"/>
    </xf>
    <xf numFmtId="0" fontId="52" fillId="0" borderId="4" xfId="0" applyFont="1" applyBorder="1" applyAlignment="1">
      <alignment horizontal="left" wrapText="1"/>
    </xf>
    <xf numFmtId="0" fontId="52" fillId="0" borderId="4" xfId="0" applyFont="1" applyBorder="1" applyAlignment="1">
      <alignment wrapText="1"/>
    </xf>
    <xf numFmtId="0" fontId="58" fillId="0" borderId="0" xfId="17" applyFont="1" applyAlignment="1">
      <alignment vertical="top"/>
    </xf>
    <xf numFmtId="0" fontId="1" fillId="0" borderId="0" xfId="17" applyFont="1" applyAlignment="1">
      <alignment horizontal="left" vertical="top"/>
    </xf>
    <xf numFmtId="0" fontId="49" fillId="0" borderId="2" xfId="17" applyFont="1" applyBorder="1"/>
    <xf numFmtId="0" fontId="51" fillId="0" borderId="0" xfId="17" applyFont="1" applyAlignment="1">
      <alignment horizontal="left" vertical="top"/>
    </xf>
    <xf numFmtId="0" fontId="42" fillId="0" borderId="0" xfId="17" applyFont="1"/>
    <xf numFmtId="0" fontId="43" fillId="0" borderId="2" xfId="17" applyFont="1" applyBorder="1"/>
    <xf numFmtId="0" fontId="48" fillId="0" borderId="0" xfId="17" applyFont="1" applyAlignment="1">
      <alignment horizontal="left" vertical="top"/>
    </xf>
    <xf numFmtId="0" fontId="58" fillId="0" borderId="0" xfId="17" applyFont="1"/>
    <xf numFmtId="0" fontId="47" fillId="0" borderId="0" xfId="17" applyFont="1" applyAlignment="1">
      <alignment horizontal="left" vertical="top"/>
    </xf>
    <xf numFmtId="0" fontId="51" fillId="0" borderId="0" xfId="17" applyFont="1" applyAlignment="1">
      <alignment vertical="top"/>
    </xf>
    <xf numFmtId="0" fontId="40" fillId="0" borderId="12" xfId="17" applyFont="1" applyBorder="1" applyAlignment="1">
      <alignment vertical="top"/>
    </xf>
    <xf numFmtId="0" fontId="47" fillId="0" borderId="12" xfId="17" applyFont="1" applyBorder="1" applyAlignment="1">
      <alignment horizontal="left" vertical="top"/>
    </xf>
    <xf numFmtId="0" fontId="1" fillId="0" borderId="3" xfId="0" applyFont="1" applyBorder="1" applyAlignment="1">
      <alignment horizontal="justify" vertical="top" wrapText="1"/>
    </xf>
    <xf numFmtId="0" fontId="59" fillId="0" borderId="3" xfId="0" applyFont="1" applyBorder="1" applyAlignment="1">
      <alignment horizontal="justify" vertical="top" wrapText="1"/>
    </xf>
    <xf numFmtId="0" fontId="63" fillId="0" borderId="0" xfId="17" applyFont="1" applyAlignment="1">
      <alignment vertical="top"/>
    </xf>
    <xf numFmtId="166" fontId="1" fillId="0" borderId="0" xfId="1" applyNumberFormat="1" applyFont="1" applyFill="1" applyAlignment="1">
      <alignment horizontal="left"/>
    </xf>
    <xf numFmtId="0" fontId="1" fillId="0" borderId="0" xfId="0" applyFont="1" applyAlignment="1">
      <alignment horizontal="left" wrapText="1"/>
    </xf>
    <xf numFmtId="0" fontId="1" fillId="0" borderId="0" xfId="0" applyFont="1" applyAlignment="1">
      <alignment horizontal="left" vertical="top" wrapText="1"/>
    </xf>
    <xf numFmtId="0" fontId="53" fillId="0" borderId="0" xfId="0" applyFont="1" applyAlignment="1">
      <alignment horizontal="left" vertical="top" wrapText="1"/>
    </xf>
    <xf numFmtId="0" fontId="54" fillId="0" borderId="0" xfId="0" applyFont="1" applyAlignment="1">
      <alignment horizontal="left" wrapText="1"/>
    </xf>
    <xf numFmtId="166" fontId="1" fillId="0" borderId="0" xfId="0" applyNumberFormat="1" applyFont="1" applyAlignment="1">
      <alignment horizontal="center"/>
    </xf>
    <xf numFmtId="0" fontId="52" fillId="0" borderId="3" xfId="0" applyFont="1" applyBorder="1" applyAlignment="1">
      <alignment wrapText="1"/>
    </xf>
    <xf numFmtId="0" fontId="52" fillId="0" borderId="0" xfId="0" applyFont="1" applyAlignment="1">
      <alignment wrapText="1"/>
    </xf>
    <xf numFmtId="0" fontId="53" fillId="0" borderId="2" xfId="0" applyFont="1" applyBorder="1" applyAlignment="1">
      <alignment wrapText="1"/>
    </xf>
    <xf numFmtId="4" fontId="53" fillId="0" borderId="1" xfId="0" applyNumberFormat="1" applyFont="1" applyBorder="1"/>
    <xf numFmtId="0" fontId="54" fillId="0" borderId="0" xfId="0" applyFont="1" applyAlignment="1">
      <alignment wrapText="1"/>
    </xf>
    <xf numFmtId="0" fontId="53" fillId="0" borderId="0" xfId="0" applyFont="1" applyAlignment="1">
      <alignment wrapText="1"/>
    </xf>
    <xf numFmtId="0" fontId="1" fillId="0" borderId="0" xfId="0" applyFont="1" applyAlignment="1">
      <alignment horizontal="left" wrapText="1" indent="2"/>
    </xf>
    <xf numFmtId="0" fontId="65" fillId="0" borderId="0" xfId="0" applyFont="1" applyAlignment="1">
      <alignment wrapText="1"/>
    </xf>
    <xf numFmtId="0" fontId="1" fillId="0" borderId="0" xfId="2" applyAlignment="1">
      <alignment wrapText="1"/>
    </xf>
    <xf numFmtId="0" fontId="22" fillId="0" borderId="0" xfId="2" applyFont="1" applyAlignment="1">
      <alignment wrapText="1"/>
    </xf>
    <xf numFmtId="0" fontId="54" fillId="0" borderId="0" xfId="2" applyFont="1" applyAlignment="1">
      <alignment wrapText="1"/>
    </xf>
    <xf numFmtId="166" fontId="1" fillId="0" borderId="0" xfId="1" applyNumberFormat="1" applyFont="1" applyFill="1" applyBorder="1"/>
    <xf numFmtId="166" fontId="1" fillId="0" borderId="7" xfId="1" applyNumberFormat="1" applyFont="1" applyFill="1" applyBorder="1"/>
    <xf numFmtId="0" fontId="1" fillId="0" borderId="1" xfId="0" applyFont="1" applyBorder="1" applyAlignment="1">
      <alignment horizontal="center" vertical="top"/>
    </xf>
    <xf numFmtId="0" fontId="54" fillId="0" borderId="4" xfId="0" applyFont="1" applyBorder="1" applyAlignment="1">
      <alignment horizontal="justify" wrapText="1"/>
    </xf>
    <xf numFmtId="0" fontId="54" fillId="0" borderId="4" xfId="0" applyFont="1" applyBorder="1" applyAlignment="1">
      <alignment vertical="top" wrapText="1"/>
    </xf>
    <xf numFmtId="0" fontId="54" fillId="0" borderId="3" xfId="0" applyFont="1" applyBorder="1" applyAlignment="1">
      <alignment horizontal="justify" wrapText="1"/>
    </xf>
    <xf numFmtId="4" fontId="56" fillId="0" borderId="1" xfId="0" applyNumberFormat="1" applyFont="1" applyBorder="1"/>
    <xf numFmtId="4" fontId="56" fillId="0" borderId="3" xfId="0" applyNumberFormat="1" applyFont="1" applyBorder="1"/>
    <xf numFmtId="4" fontId="56" fillId="0" borderId="0" xfId="0" applyNumberFormat="1" applyFont="1"/>
    <xf numFmtId="0" fontId="66" fillId="0" borderId="1" xfId="0" applyFont="1" applyBorder="1" applyAlignment="1">
      <alignment horizontal="center" vertical="top"/>
    </xf>
    <xf numFmtId="0" fontId="54" fillId="0" borderId="0" xfId="0" applyFont="1" applyAlignment="1">
      <alignment horizontal="left" wrapText="1" indent="2"/>
    </xf>
    <xf numFmtId="0" fontId="1" fillId="0" borderId="3" xfId="0" applyFont="1" applyBorder="1" applyAlignment="1">
      <alignment vertical="top" wrapText="1"/>
    </xf>
    <xf numFmtId="0" fontId="67" fillId="0" borderId="1" xfId="0" applyFont="1" applyBorder="1" applyAlignment="1">
      <alignment horizontal="center" vertical="top"/>
    </xf>
    <xf numFmtId="0" fontId="54" fillId="0" borderId="2" xfId="0" applyFont="1" applyBorder="1" applyAlignment="1">
      <alignment wrapText="1"/>
    </xf>
    <xf numFmtId="0" fontId="54" fillId="0" borderId="1" xfId="0" applyFont="1" applyBorder="1" applyAlignment="1">
      <alignment horizontal="right"/>
    </xf>
    <xf numFmtId="0" fontId="54" fillId="0" borderId="1" xfId="0" applyFont="1" applyBorder="1"/>
    <xf numFmtId="4" fontId="54" fillId="0" borderId="1" xfId="0" applyNumberFormat="1" applyFont="1" applyBorder="1"/>
    <xf numFmtId="166" fontId="54" fillId="0" borderId="0" xfId="1" applyNumberFormat="1" applyFont="1" applyFill="1"/>
    <xf numFmtId="0" fontId="68" fillId="0" borderId="0" xfId="0" applyFont="1"/>
    <xf numFmtId="0" fontId="69" fillId="0" borderId="0" xfId="0" applyFont="1"/>
    <xf numFmtId="0" fontId="70" fillId="0" borderId="0" xfId="0" applyFont="1"/>
    <xf numFmtId="0" fontId="71" fillId="0" borderId="0" xfId="0" applyFont="1"/>
    <xf numFmtId="0" fontId="51" fillId="0" borderId="0" xfId="0" applyFont="1" applyAlignment="1">
      <alignment wrapText="1"/>
    </xf>
    <xf numFmtId="0" fontId="22" fillId="0" borderId="0" xfId="17" applyFont="1" applyAlignment="1">
      <alignment vertical="top" wrapText="1"/>
    </xf>
    <xf numFmtId="0" fontId="35" fillId="0" borderId="0" xfId="17" applyAlignment="1">
      <alignment wrapText="1"/>
    </xf>
    <xf numFmtId="0" fontId="35" fillId="0" borderId="2" xfId="17" applyBorder="1" applyAlignment="1">
      <alignment wrapText="1"/>
    </xf>
    <xf numFmtId="0" fontId="22" fillId="0" borderId="0" xfId="17" applyFont="1" applyAlignment="1">
      <alignment horizontal="left" vertical="top" wrapText="1"/>
    </xf>
    <xf numFmtId="0" fontId="22" fillId="0" borderId="0" xfId="17" quotePrefix="1" applyFont="1" applyAlignment="1">
      <alignment vertical="top" wrapText="1"/>
    </xf>
    <xf numFmtId="0" fontId="35" fillId="0" borderId="0" xfId="17"/>
    <xf numFmtId="0" fontId="35" fillId="0" borderId="2" xfId="17" applyBorder="1"/>
    <xf numFmtId="0" fontId="38" fillId="0" borderId="0" xfId="17" applyFont="1" applyAlignment="1">
      <alignment wrapText="1"/>
    </xf>
    <xf numFmtId="0" fontId="38" fillId="0" borderId="2" xfId="17" applyFont="1" applyBorder="1" applyAlignment="1">
      <alignment wrapText="1"/>
    </xf>
    <xf numFmtId="0" fontId="1" fillId="0" borderId="0" xfId="17" applyFont="1" applyAlignment="1">
      <alignment vertical="top" wrapText="1"/>
    </xf>
    <xf numFmtId="0" fontId="10" fillId="0" borderId="0" xfId="17" applyFont="1" applyAlignment="1">
      <alignment wrapText="1"/>
    </xf>
    <xf numFmtId="0" fontId="10" fillId="0" borderId="2" xfId="17" applyFont="1" applyBorder="1" applyAlignment="1">
      <alignment wrapText="1"/>
    </xf>
    <xf numFmtId="0" fontId="1" fillId="0" borderId="0" xfId="17" applyFont="1" applyAlignment="1">
      <alignment horizontal="left" vertical="top" wrapText="1"/>
    </xf>
    <xf numFmtId="0" fontId="49" fillId="0" borderId="0" xfId="17" applyFont="1" applyAlignment="1">
      <alignment wrapText="1"/>
    </xf>
    <xf numFmtId="0" fontId="49" fillId="0" borderId="2" xfId="17" applyFont="1" applyBorder="1" applyAlignment="1">
      <alignment wrapText="1"/>
    </xf>
    <xf numFmtId="0" fontId="1" fillId="0" borderId="12" xfId="17" applyFont="1" applyBorder="1" applyAlignment="1">
      <alignment vertical="top" wrapText="1"/>
    </xf>
    <xf numFmtId="0" fontId="49" fillId="0" borderId="12" xfId="17" applyFont="1" applyBorder="1" applyAlignment="1">
      <alignment wrapText="1"/>
    </xf>
    <xf numFmtId="0" fontId="49" fillId="0" borderId="11" xfId="17" applyFont="1" applyBorder="1" applyAlignment="1">
      <alignment wrapText="1"/>
    </xf>
    <xf numFmtId="0" fontId="37" fillId="0" borderId="0" xfId="17" applyFont="1" applyAlignment="1">
      <alignment vertical="top" wrapText="1"/>
    </xf>
    <xf numFmtId="0" fontId="1" fillId="0" borderId="0" xfId="17" applyFont="1" applyAlignment="1">
      <alignment vertical="top"/>
    </xf>
    <xf numFmtId="0" fontId="49" fillId="0" borderId="0" xfId="17" applyFont="1" applyAlignment="1">
      <alignment vertical="top"/>
    </xf>
    <xf numFmtId="0" fontId="22" fillId="0" borderId="2" xfId="17" applyFont="1" applyBorder="1" applyAlignment="1">
      <alignment vertical="top" wrapText="1"/>
    </xf>
    <xf numFmtId="0" fontId="38" fillId="0" borderId="0" xfId="17" applyFont="1" applyAlignment="1">
      <alignment vertical="top" wrapText="1"/>
    </xf>
    <xf numFmtId="0" fontId="35" fillId="0" borderId="0" xfId="17" applyAlignment="1">
      <alignment vertical="top" wrapText="1"/>
    </xf>
    <xf numFmtId="0" fontId="22" fillId="0" borderId="2" xfId="17" applyFont="1" applyBorder="1" applyAlignment="1">
      <alignment horizontal="left" vertical="top" wrapText="1"/>
    </xf>
    <xf numFmtId="0" fontId="1" fillId="0" borderId="2" xfId="17" applyFont="1" applyBorder="1" applyAlignment="1">
      <alignment horizontal="left" vertical="top" wrapText="1"/>
    </xf>
    <xf numFmtId="0" fontId="49" fillId="0" borderId="0" xfId="17" applyFont="1"/>
    <xf numFmtId="0" fontId="49" fillId="0" borderId="2" xfId="17" applyFont="1" applyBorder="1"/>
    <xf numFmtId="0" fontId="61" fillId="0" borderId="0" xfId="0" applyFont="1" applyAlignment="1">
      <alignment horizontal="center"/>
    </xf>
    <xf numFmtId="0" fontId="62" fillId="0" borderId="0" xfId="0" applyFont="1" applyAlignment="1">
      <alignment horizontal="center"/>
    </xf>
    <xf numFmtId="0" fontId="30" fillId="0" borderId="0" xfId="0" applyFont="1" applyAlignment="1">
      <alignment horizontal="center" wrapText="1"/>
    </xf>
    <xf numFmtId="0" fontId="0" fillId="0" borderId="0" xfId="0" applyAlignment="1">
      <alignment horizontal="center" wrapText="1"/>
    </xf>
    <xf numFmtId="49" fontId="61" fillId="0" borderId="0" xfId="0" applyNumberFormat="1" applyFont="1" applyAlignment="1">
      <alignment horizontal="center" vertical="top"/>
    </xf>
    <xf numFmtId="0" fontId="22" fillId="0" borderId="0" xfId="17" applyFont="1" applyFill="1" applyAlignment="1">
      <alignment vertical="top" wrapText="1"/>
    </xf>
    <xf numFmtId="0" fontId="0" fillId="0" borderId="0" xfId="0" applyFill="1"/>
    <xf numFmtId="0" fontId="0" fillId="0" borderId="2" xfId="0" applyFill="1" applyBorder="1"/>
    <xf numFmtId="0" fontId="7" fillId="0" borderId="0" xfId="0" applyFont="1" applyBorder="1" applyAlignment="1">
      <alignment horizontal="center" vertical="top"/>
    </xf>
    <xf numFmtId="0" fontId="3" fillId="0" borderId="0" xfId="0" applyFont="1" applyBorder="1" applyAlignment="1">
      <alignment horizontal="left" indent="3"/>
    </xf>
    <xf numFmtId="0" fontId="3" fillId="0" borderId="0" xfId="0" applyFont="1" applyBorder="1" applyAlignment="1">
      <alignment wrapText="1"/>
    </xf>
    <xf numFmtId="0" fontId="3" fillId="0" borderId="0" xfId="0" applyFont="1" applyBorder="1"/>
    <xf numFmtId="4" fontId="3" fillId="0" borderId="0" xfId="0" applyNumberFormat="1" applyFont="1" applyBorder="1"/>
    <xf numFmtId="0" fontId="3" fillId="0" borderId="0" xfId="0" applyFont="1" applyBorder="1" applyAlignment="1">
      <alignment horizontal="left" wrapText="1" indent="12"/>
    </xf>
    <xf numFmtId="0" fontId="3" fillId="0" borderId="0" xfId="0" applyFont="1" applyBorder="1" applyAlignment="1">
      <alignment horizontal="left" wrapText="1" indent="3"/>
    </xf>
    <xf numFmtId="0" fontId="3" fillId="0" borderId="0" xfId="0" applyFont="1" applyBorder="1" applyAlignment="1">
      <alignment horizontal="right"/>
    </xf>
    <xf numFmtId="167" fontId="3" fillId="0" borderId="0" xfId="0" applyNumberFormat="1" applyFont="1" applyBorder="1"/>
    <xf numFmtId="0" fontId="3" fillId="0" borderId="0" xfId="0" applyFont="1" applyBorder="1" applyAlignment="1">
      <alignment horizontal="justify" wrapText="1"/>
    </xf>
    <xf numFmtId="0" fontId="3" fillId="0" borderId="0" xfId="0" applyFont="1" applyBorder="1" applyAlignment="1">
      <alignment horizontal="right" wrapText="1"/>
    </xf>
  </cellXfs>
  <cellStyles count="18">
    <cellStyle name="Comma 2" xfId="11" xr:uid="{00000000-0005-0000-0000-000000000000}"/>
    <cellStyle name="Comma 3" xfId="12" xr:uid="{00000000-0005-0000-0000-000001000000}"/>
    <cellStyle name="Currency" xfId="1" builtinId="4"/>
    <cellStyle name="Currency 2" xfId="3" xr:uid="{00000000-0005-0000-0000-000003000000}"/>
    <cellStyle name="Currency 2 2" xfId="5" xr:uid="{00000000-0005-0000-0000-000004000000}"/>
    <cellStyle name="Currency 2 2 2" xfId="9" xr:uid="{00000000-0005-0000-0000-000005000000}"/>
    <cellStyle name="Currency 2 3" xfId="8" xr:uid="{00000000-0005-0000-0000-000006000000}"/>
    <cellStyle name="Currency 3" xfId="7" xr:uid="{00000000-0005-0000-0000-000007000000}"/>
    <cellStyle name="Followed Hyperlink" xfId="14" builtinId="9" hidden="1"/>
    <cellStyle name="Followed Hyperlink" xfId="16" builtinId="9" hidden="1"/>
    <cellStyle name="Hyperlink" xfId="13" builtinId="8" hidden="1"/>
    <cellStyle name="Hyperlink" xfId="15" builtinId="8" hidden="1"/>
    <cellStyle name="Normal" xfId="0" builtinId="0"/>
    <cellStyle name="Normal 2" xfId="2" xr:uid="{00000000-0005-0000-0000-00000D000000}"/>
    <cellStyle name="Normal 2 2" xfId="4" xr:uid="{00000000-0005-0000-0000-00000E000000}"/>
    <cellStyle name="Normal 2 3" xfId="6" xr:uid="{00000000-0005-0000-0000-00000F000000}"/>
    <cellStyle name="Normal 2 3 2" xfId="10" xr:uid="{00000000-0005-0000-0000-000010000000}"/>
    <cellStyle name="Normal 3" xfId="17" xr:uid="{00000000-0005-0000-0000-00001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635000</xdr:colOff>
      <xdr:row>1</xdr:row>
      <xdr:rowOff>533400</xdr:rowOff>
    </xdr:from>
    <xdr:to>
      <xdr:col>10</xdr:col>
      <xdr:colOff>520700</xdr:colOff>
      <xdr:row>11</xdr:row>
      <xdr:rowOff>63500</xdr:rowOff>
    </xdr:to>
    <xdr:sp macro="" textlink="">
      <xdr:nvSpPr>
        <xdr:cNvPr id="2"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7239000" y="698500"/>
          <a:ext cx="1536700" cy="1612900"/>
        </a:xfrm>
        <a:prstGeom prst="rect">
          <a:avLst/>
        </a:prstGeom>
        <a:solidFill>
          <a:srgbClr val="FFFFFF"/>
        </a:solidFill>
        <a:ln w="9525">
          <a:solidFill>
            <a:srgbClr val="FFFFFF"/>
          </a:solidFill>
          <a:miter lim="800000"/>
          <a:headEnd/>
          <a:tailEnd/>
        </a:ln>
      </xdr:spPr>
      <xdr:txBody>
        <a:bodyPr rot="0" vert="horz" wrap="square" lIns="91440" tIns="45720" rIns="91440" bIns="45720" anchor="t" anchorCtr="0" upright="1">
          <a:noAutofit/>
        </a:bodyPr>
        <a:lstStyle/>
        <a:p>
          <a:pPr marR="39370">
            <a:spcAft>
              <a:spcPts val="0"/>
            </a:spcAft>
            <a:tabLst>
              <a:tab pos="2637155" algn="ctr"/>
              <a:tab pos="5274310" algn="r"/>
              <a:tab pos="457200" algn="l"/>
            </a:tabLst>
          </a:pPr>
          <a:r>
            <a:rPr lang="en-GB" sz="950">
              <a:solidFill>
                <a:srgbClr val="666666"/>
              </a:solidFill>
              <a:effectLst/>
              <a:latin typeface="Droid Sans" charset="0"/>
              <a:ea typeface="Times New Roman" charset="0"/>
              <a:cs typeface="Droid Sans" charset="0"/>
            </a:rPr>
            <a:t>Studios</a:t>
          </a:r>
          <a:r>
            <a:rPr lang="en-GB" sz="1100">
              <a:solidFill>
                <a:srgbClr val="666666"/>
              </a:solidFill>
              <a:effectLst/>
              <a:latin typeface="Droid Sans" charset="0"/>
              <a:ea typeface="Times New Roman" charset="0"/>
              <a:cs typeface="Droid Sans" charset="0"/>
            </a:rPr>
            <a:t>   </a:t>
          </a:r>
          <a:r>
            <a:rPr lang="en-GB" sz="950">
              <a:solidFill>
                <a:srgbClr val="666666"/>
              </a:solidFill>
              <a:effectLst/>
              <a:latin typeface="Droid Sans" charset="0"/>
              <a:ea typeface="Times New Roman" charset="0"/>
              <a:cs typeface="Droid Sans" charset="0"/>
            </a:rPr>
            <a:t>12</a:t>
          </a:r>
          <a:r>
            <a:rPr lang="en-GB" sz="1100">
              <a:solidFill>
                <a:srgbClr val="666666"/>
              </a:solidFill>
              <a:effectLst/>
              <a:latin typeface="Droid Sans" charset="0"/>
              <a:ea typeface="Times New Roman" charset="0"/>
              <a:cs typeface="Droid Sans" charset="0"/>
            </a:rPr>
            <a:t> </a:t>
          </a:r>
          <a:r>
            <a:rPr lang="en-GB" sz="950">
              <a:solidFill>
                <a:srgbClr val="666666"/>
              </a:solidFill>
              <a:effectLst/>
              <a:latin typeface="Droid Sans" charset="0"/>
              <a:ea typeface="Times New Roman" charset="0"/>
              <a:cs typeface="Droid Sans" charset="0"/>
            </a:rPr>
            <a:t>-</a:t>
          </a:r>
          <a:r>
            <a:rPr lang="en-GB" sz="1100">
              <a:solidFill>
                <a:srgbClr val="666666"/>
              </a:solidFill>
              <a:effectLst/>
              <a:latin typeface="Droid Sans" charset="0"/>
              <a:ea typeface="Times New Roman" charset="0"/>
              <a:cs typeface="Droid Sans" charset="0"/>
            </a:rPr>
            <a:t> </a:t>
          </a:r>
          <a:r>
            <a:rPr lang="en-GB" sz="950">
              <a:solidFill>
                <a:srgbClr val="666666"/>
              </a:solidFill>
              <a:effectLst/>
              <a:latin typeface="Droid Sans" charset="0"/>
              <a:ea typeface="Times New Roman" charset="0"/>
              <a:cs typeface="Droid Sans" charset="0"/>
            </a:rPr>
            <a:t>14</a:t>
          </a:r>
          <a:endParaRPr lang="en-US" sz="1000">
            <a:effectLst/>
            <a:latin typeface="Arial" charset="0"/>
            <a:ea typeface="Times New Roman" charset="0"/>
          </a:endParaRPr>
        </a:p>
        <a:p>
          <a:pPr marR="39370">
            <a:spcAft>
              <a:spcPts val="0"/>
            </a:spcAft>
            <a:tabLst>
              <a:tab pos="2637155" algn="ctr"/>
              <a:tab pos="5274310" algn="r"/>
              <a:tab pos="457200" algn="l"/>
            </a:tabLst>
          </a:pPr>
          <a:r>
            <a:rPr lang="en-GB" sz="950">
              <a:solidFill>
                <a:srgbClr val="666666"/>
              </a:solidFill>
              <a:effectLst/>
              <a:latin typeface="Droid Sans" charset="0"/>
              <a:ea typeface="Times New Roman" charset="0"/>
              <a:cs typeface="Droid Sans" charset="0"/>
            </a:rPr>
            <a:t>9</a:t>
          </a:r>
          <a:r>
            <a:rPr lang="en-GB" sz="1000">
              <a:solidFill>
                <a:srgbClr val="666666"/>
              </a:solidFill>
              <a:effectLst/>
              <a:latin typeface="Droid Sans" charset="0"/>
              <a:ea typeface="Times New Roman" charset="0"/>
              <a:cs typeface="Droid Sans" charset="0"/>
            </a:rPr>
            <a:t> </a:t>
          </a:r>
          <a:r>
            <a:rPr lang="en-GB" sz="950">
              <a:solidFill>
                <a:srgbClr val="666666"/>
              </a:solidFill>
              <a:effectLst/>
              <a:latin typeface="Droid Sans" charset="0"/>
              <a:ea typeface="Times New Roman" charset="0"/>
              <a:cs typeface="Droid Sans" charset="0"/>
            </a:rPr>
            <a:t>Bath</a:t>
          </a:r>
          <a:r>
            <a:rPr lang="en-GB" sz="1000">
              <a:solidFill>
                <a:srgbClr val="666666"/>
              </a:solidFill>
              <a:effectLst/>
              <a:latin typeface="Droid Sans" charset="0"/>
              <a:ea typeface="Times New Roman" charset="0"/>
              <a:cs typeface="Droid Sans" charset="0"/>
            </a:rPr>
            <a:t> </a:t>
          </a:r>
          <a:r>
            <a:rPr lang="en-GB" sz="950">
              <a:solidFill>
                <a:srgbClr val="666666"/>
              </a:solidFill>
              <a:effectLst/>
              <a:latin typeface="Droid Sans" charset="0"/>
              <a:ea typeface="Times New Roman" charset="0"/>
              <a:cs typeface="Droid Sans" charset="0"/>
            </a:rPr>
            <a:t>Buildings</a:t>
          </a:r>
          <a:endParaRPr lang="en-US" sz="1000">
            <a:effectLst/>
            <a:latin typeface="Arial" charset="0"/>
            <a:ea typeface="Times New Roman" charset="0"/>
          </a:endParaRPr>
        </a:p>
        <a:p>
          <a:pPr marR="39370">
            <a:spcAft>
              <a:spcPts val="0"/>
            </a:spcAft>
            <a:tabLst>
              <a:tab pos="2637155" algn="ctr"/>
              <a:tab pos="5274310" algn="r"/>
              <a:tab pos="457200" algn="l"/>
            </a:tabLst>
          </a:pPr>
          <a:r>
            <a:rPr lang="en-GB" sz="950">
              <a:solidFill>
                <a:srgbClr val="666666"/>
              </a:solidFill>
              <a:effectLst/>
              <a:latin typeface="Droid Sans" charset="0"/>
              <a:ea typeface="Times New Roman" charset="0"/>
              <a:cs typeface="Droid Sans" charset="0"/>
            </a:rPr>
            <a:t>Bristol   BS6 5PT</a:t>
          </a:r>
          <a:br>
            <a:rPr lang="en-GB" sz="800">
              <a:solidFill>
                <a:srgbClr val="666666"/>
              </a:solidFill>
              <a:effectLst/>
              <a:latin typeface="Droid Sans" charset="0"/>
              <a:ea typeface="Times New Roman" charset="0"/>
              <a:cs typeface="Droid Sans" charset="0"/>
            </a:rPr>
          </a:br>
          <a:r>
            <a:rPr lang="en-GB" sz="900">
              <a:solidFill>
                <a:srgbClr val="666666"/>
              </a:solidFill>
              <a:effectLst/>
              <a:latin typeface="Droid Sans" charset="0"/>
              <a:ea typeface="Times New Roman" charset="0"/>
              <a:cs typeface="Droid Sans" charset="0"/>
            </a:rPr>
            <a:t>0117 </a:t>
          </a:r>
          <a:r>
            <a:rPr lang="en-GB" sz="1000">
              <a:solidFill>
                <a:srgbClr val="666666"/>
              </a:solidFill>
              <a:effectLst/>
              <a:latin typeface="Droid Sans" charset="0"/>
              <a:ea typeface="Times New Roman" charset="0"/>
              <a:cs typeface="Droid Sans" charset="0"/>
            </a:rPr>
            <a:t>  </a:t>
          </a:r>
          <a:r>
            <a:rPr lang="en-GB" sz="900">
              <a:solidFill>
                <a:srgbClr val="666666"/>
              </a:solidFill>
              <a:effectLst/>
              <a:latin typeface="Droid Sans" charset="0"/>
              <a:ea typeface="Times New Roman" charset="0"/>
              <a:cs typeface="Droid Sans" charset="0"/>
            </a:rPr>
            <a:t>914 </a:t>
          </a:r>
          <a:r>
            <a:rPr lang="en-GB" sz="1000">
              <a:solidFill>
                <a:srgbClr val="666666"/>
              </a:solidFill>
              <a:effectLst/>
              <a:latin typeface="Droid Sans" charset="0"/>
              <a:ea typeface="Times New Roman" charset="0"/>
              <a:cs typeface="Droid Sans" charset="0"/>
            </a:rPr>
            <a:t>  </a:t>
          </a:r>
          <a:r>
            <a:rPr lang="en-GB" sz="900">
              <a:solidFill>
                <a:srgbClr val="666666"/>
              </a:solidFill>
              <a:effectLst/>
              <a:latin typeface="Droid Sans" charset="0"/>
              <a:ea typeface="Times New Roman" charset="0"/>
              <a:cs typeface="Droid Sans" charset="0"/>
            </a:rPr>
            <a:t>8317</a:t>
          </a:r>
          <a:r>
            <a:rPr lang="en-GB" sz="800">
              <a:solidFill>
                <a:srgbClr val="666666"/>
              </a:solidFill>
              <a:effectLst/>
              <a:latin typeface="Droid Sans" charset="0"/>
              <a:ea typeface="Times New Roman" charset="0"/>
              <a:cs typeface="Droid Sans" charset="0"/>
            </a:rPr>
            <a:t> </a:t>
          </a:r>
          <a:endParaRPr lang="en-US" sz="1000">
            <a:effectLst/>
            <a:latin typeface="Arial" charset="0"/>
            <a:ea typeface="Times New Roman" charset="0"/>
          </a:endParaRPr>
        </a:p>
        <a:p>
          <a:pPr marR="39370">
            <a:spcAft>
              <a:spcPts val="0"/>
            </a:spcAft>
            <a:tabLst>
              <a:tab pos="2637155" algn="ctr"/>
              <a:tab pos="5274310" algn="r"/>
              <a:tab pos="457200" algn="l"/>
            </a:tabLst>
          </a:pPr>
          <a:r>
            <a:rPr lang="en-GB" sz="950">
              <a:solidFill>
                <a:srgbClr val="666666"/>
              </a:solidFill>
              <a:effectLst/>
              <a:latin typeface="Droid Sans" charset="0"/>
              <a:ea typeface="Times New Roman" charset="0"/>
              <a:cs typeface="Droid Sans" charset="0"/>
            </a:rPr>
            <a:t>info</a:t>
          </a:r>
          <a:r>
            <a:rPr lang="en-GB" sz="800">
              <a:solidFill>
                <a:srgbClr val="666666"/>
              </a:solidFill>
              <a:effectLst/>
              <a:latin typeface="Droid Sans" charset="0"/>
              <a:ea typeface="Times New Roman" charset="0"/>
              <a:cs typeface="Droid Sans" charset="0"/>
            </a:rPr>
            <a:t>@</a:t>
          </a:r>
          <a:r>
            <a:rPr lang="en-GB" sz="950">
              <a:solidFill>
                <a:srgbClr val="666666"/>
              </a:solidFill>
              <a:effectLst/>
              <a:latin typeface="Droid Sans" charset="0"/>
              <a:ea typeface="Times New Roman" charset="0"/>
              <a:cs typeface="Droid Sans" charset="0"/>
            </a:rPr>
            <a:t>dhva.co.uk</a:t>
          </a:r>
          <a:endParaRPr lang="en-US" sz="1000">
            <a:effectLst/>
            <a:latin typeface="Arial" charset="0"/>
            <a:ea typeface="Times New Roman" charset="0"/>
          </a:endParaRPr>
        </a:p>
        <a:p>
          <a:pPr marR="39370">
            <a:spcAft>
              <a:spcPts val="0"/>
            </a:spcAft>
            <a:tabLst>
              <a:tab pos="2637155" algn="ctr"/>
              <a:tab pos="5274310" algn="r"/>
              <a:tab pos="457200" algn="l"/>
            </a:tabLst>
          </a:pPr>
          <a:r>
            <a:rPr lang="en-GB" sz="950">
              <a:solidFill>
                <a:srgbClr val="666666"/>
              </a:solidFill>
              <a:effectLst/>
              <a:latin typeface="Droid Sans" charset="0"/>
              <a:ea typeface="Times New Roman" charset="0"/>
              <a:cs typeface="Droid Sans" charset="0"/>
            </a:rPr>
            <a:t>www.dhva.co.uk</a:t>
          </a:r>
          <a:endParaRPr lang="en-US" sz="1000">
            <a:effectLst/>
            <a:latin typeface="Arial" charset="0"/>
            <a:ea typeface="Times New Roman" charset="0"/>
          </a:endParaRPr>
        </a:p>
        <a:p>
          <a:pPr>
            <a:spcAft>
              <a:spcPts val="0"/>
            </a:spcAft>
          </a:pPr>
          <a:r>
            <a:rPr lang="en-GB" sz="1000">
              <a:effectLst/>
              <a:latin typeface="Arial" charset="0"/>
              <a:ea typeface="Times New Roman" charset="0"/>
            </a:rPr>
            <a:t> </a:t>
          </a:r>
          <a:endParaRPr lang="en-US" sz="1000">
            <a:effectLst/>
            <a:latin typeface="Arial" charset="0"/>
            <a:ea typeface="Times New Roman" charset="0"/>
          </a:endParaRPr>
        </a:p>
      </xdr:txBody>
    </xdr:sp>
    <xdr:clientData/>
  </xdr:twoCellAnchor>
  <xdr:twoCellAnchor editAs="oneCell">
    <xdr:from>
      <xdr:col>2</xdr:col>
      <xdr:colOff>825500</xdr:colOff>
      <xdr:row>17</xdr:row>
      <xdr:rowOff>38100</xdr:rowOff>
    </xdr:from>
    <xdr:to>
      <xdr:col>7</xdr:col>
      <xdr:colOff>50800</xdr:colOff>
      <xdr:row>31</xdr:row>
      <xdr:rowOff>31327</xdr:rowOff>
    </xdr:to>
    <xdr:pic>
      <xdr:nvPicPr>
        <xdr:cNvPr id="7" name="Picture 6">
          <a:extLst>
            <a:ext uri="{FF2B5EF4-FFF2-40B4-BE49-F238E27FC236}">
              <a16:creationId xmlns:a16="http://schemas.microsoft.com/office/drawing/2014/main" id="{8BA7D9AE-C461-52AF-087F-391A2DAB960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78100" y="3759200"/>
          <a:ext cx="3606800" cy="372702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1"/>
  <sheetViews>
    <sheetView tabSelected="1" workbookViewId="0">
      <selection activeCell="G42" sqref="G42"/>
    </sheetView>
  </sheetViews>
  <sheetFormatPr baseColWidth="10" defaultColWidth="11.5" defaultRowHeight="13" x14ac:dyDescent="0.15"/>
  <sheetData>
    <row r="1" spans="1:10" x14ac:dyDescent="0.15">
      <c r="J1" s="39"/>
    </row>
    <row r="2" spans="1:10" ht="45" x14ac:dyDescent="0.15">
      <c r="J2" s="40" t="s">
        <v>42</v>
      </c>
    </row>
    <row r="3" spans="1:10" ht="14" x14ac:dyDescent="0.15">
      <c r="J3" s="41"/>
    </row>
    <row r="4" spans="1:10" x14ac:dyDescent="0.15">
      <c r="J4" s="39"/>
    </row>
    <row r="5" spans="1:10" x14ac:dyDescent="0.15">
      <c r="J5" s="39"/>
    </row>
    <row r="6" spans="1:10" x14ac:dyDescent="0.15">
      <c r="J6" s="39"/>
    </row>
    <row r="7" spans="1:10" x14ac:dyDescent="0.15">
      <c r="J7" s="39"/>
    </row>
    <row r="8" spans="1:10" x14ac:dyDescent="0.15">
      <c r="J8" s="39"/>
    </row>
    <row r="9" spans="1:10" x14ac:dyDescent="0.15">
      <c r="J9" s="39"/>
    </row>
    <row r="10" spans="1:10" x14ac:dyDescent="0.15">
      <c r="J10" s="39"/>
    </row>
    <row r="11" spans="1:10" x14ac:dyDescent="0.15">
      <c r="J11" s="39"/>
    </row>
    <row r="12" spans="1:10" x14ac:dyDescent="0.15">
      <c r="J12" s="39"/>
    </row>
    <row r="13" spans="1:10" s="115" customFormat="1" ht="20" x14ac:dyDescent="0.2">
      <c r="A13" s="245" t="s">
        <v>588</v>
      </c>
      <c r="B13" s="246"/>
      <c r="C13" s="246"/>
      <c r="D13" s="246"/>
      <c r="E13" s="246"/>
      <c r="F13" s="246"/>
      <c r="G13" s="246"/>
      <c r="H13" s="246"/>
      <c r="I13" s="246"/>
      <c r="J13" s="246"/>
    </row>
    <row r="14" spans="1:10" ht="21" x14ac:dyDescent="0.25">
      <c r="A14" s="42"/>
      <c r="B14" s="43"/>
      <c r="C14" s="43"/>
      <c r="D14" s="43"/>
      <c r="E14" s="43"/>
      <c r="F14" s="43"/>
      <c r="G14" s="43"/>
      <c r="H14" s="43"/>
      <c r="I14" s="43"/>
      <c r="J14" s="43"/>
    </row>
    <row r="15" spans="1:10" ht="21" x14ac:dyDescent="0.25">
      <c r="A15" s="42"/>
      <c r="B15" s="43"/>
      <c r="C15" s="43"/>
      <c r="D15" s="43"/>
      <c r="E15" s="43"/>
      <c r="F15" s="43"/>
      <c r="G15" s="43"/>
      <c r="H15" s="43"/>
      <c r="I15" s="43"/>
      <c r="J15" s="43"/>
    </row>
    <row r="16" spans="1:10" ht="21" x14ac:dyDescent="0.25">
      <c r="A16" s="42"/>
      <c r="B16" s="43"/>
      <c r="C16" s="43"/>
      <c r="D16" s="43"/>
      <c r="E16" s="43"/>
      <c r="F16" s="43"/>
      <c r="G16" s="43"/>
      <c r="H16" s="43"/>
      <c r="I16" s="43"/>
      <c r="J16" s="43"/>
    </row>
    <row r="17" spans="1:10" ht="21" x14ac:dyDescent="0.25">
      <c r="A17" s="247"/>
      <c r="B17" s="248"/>
      <c r="C17" s="248"/>
      <c r="D17" s="248"/>
      <c r="E17" s="248"/>
      <c r="F17" s="248"/>
      <c r="G17" s="248"/>
      <c r="H17" s="248"/>
      <c r="I17" s="248"/>
      <c r="J17" s="248"/>
    </row>
    <row r="18" spans="1:10" ht="21" x14ac:dyDescent="0.25">
      <c r="A18" s="42"/>
      <c r="B18" s="43"/>
      <c r="C18" s="43"/>
      <c r="D18" s="43"/>
      <c r="E18" s="43"/>
      <c r="F18" s="43"/>
      <c r="G18" s="43"/>
      <c r="H18" s="43"/>
      <c r="I18" s="43"/>
      <c r="J18" s="43"/>
    </row>
    <row r="19" spans="1:10" ht="21" x14ac:dyDescent="0.25">
      <c r="A19" s="42"/>
      <c r="B19" s="43"/>
      <c r="C19" s="43"/>
      <c r="D19" s="43"/>
      <c r="E19" s="43"/>
      <c r="F19" s="43"/>
      <c r="G19" s="43"/>
      <c r="H19" s="43"/>
      <c r="I19" s="43"/>
      <c r="J19" s="43"/>
    </row>
    <row r="20" spans="1:10" ht="21" x14ac:dyDescent="0.25">
      <c r="A20" s="42"/>
      <c r="B20" s="43"/>
      <c r="C20" s="43"/>
      <c r="D20" s="43"/>
      <c r="E20" s="43"/>
      <c r="F20" s="43"/>
      <c r="G20" s="43"/>
      <c r="H20" s="43"/>
      <c r="I20" s="43"/>
      <c r="J20" s="43"/>
    </row>
    <row r="21" spans="1:10" ht="21" x14ac:dyDescent="0.25">
      <c r="A21" s="42"/>
      <c r="B21" s="43"/>
      <c r="C21" s="43"/>
      <c r="D21" s="43"/>
      <c r="E21" s="43"/>
      <c r="F21" s="43"/>
      <c r="G21" s="43"/>
      <c r="H21" s="43"/>
      <c r="I21" s="43"/>
      <c r="J21" s="43"/>
    </row>
    <row r="22" spans="1:10" ht="21" x14ac:dyDescent="0.25">
      <c r="A22" s="42"/>
      <c r="B22" s="43"/>
      <c r="C22" s="43"/>
      <c r="D22" s="43"/>
      <c r="E22" s="43"/>
      <c r="F22" s="43"/>
      <c r="G22" s="43"/>
      <c r="H22" s="43"/>
      <c r="I22" s="43"/>
      <c r="J22" s="43"/>
    </row>
    <row r="23" spans="1:10" ht="21" x14ac:dyDescent="0.25">
      <c r="A23" s="42"/>
      <c r="B23" s="43"/>
      <c r="C23" s="43"/>
      <c r="D23" s="43"/>
      <c r="E23" s="43"/>
      <c r="F23" s="43"/>
      <c r="G23" s="43"/>
      <c r="H23" s="43"/>
      <c r="I23" s="43"/>
      <c r="J23" s="43"/>
    </row>
    <row r="24" spans="1:10" ht="21" x14ac:dyDescent="0.25">
      <c r="A24" s="42"/>
      <c r="B24" s="43"/>
      <c r="C24" s="43"/>
      <c r="D24" s="43"/>
      <c r="E24" s="43"/>
      <c r="F24" s="43"/>
      <c r="G24" s="43"/>
      <c r="H24" s="43"/>
      <c r="I24" s="43"/>
      <c r="J24" s="43"/>
    </row>
    <row r="25" spans="1:10" ht="21" x14ac:dyDescent="0.25">
      <c r="A25" s="42"/>
      <c r="B25" s="43"/>
      <c r="C25" s="43"/>
      <c r="D25" s="43"/>
      <c r="E25" s="43"/>
      <c r="F25" s="43"/>
      <c r="G25" s="43"/>
      <c r="H25" s="43"/>
      <c r="I25" s="43"/>
      <c r="J25" s="43"/>
    </row>
    <row r="26" spans="1:10" ht="21" x14ac:dyDescent="0.25">
      <c r="A26" s="42"/>
      <c r="B26" s="43"/>
      <c r="C26" s="43"/>
      <c r="D26" s="43"/>
      <c r="E26" s="43"/>
      <c r="F26" s="43"/>
      <c r="G26" s="43"/>
      <c r="H26" s="43"/>
      <c r="I26" s="43"/>
      <c r="J26" s="43"/>
    </row>
    <row r="27" spans="1:10" ht="21" x14ac:dyDescent="0.25">
      <c r="A27" s="42"/>
      <c r="B27" s="43"/>
      <c r="C27" s="43"/>
      <c r="D27" s="43"/>
      <c r="E27" s="43"/>
      <c r="F27" s="43"/>
      <c r="G27" s="43"/>
      <c r="H27" s="43"/>
      <c r="I27" s="43"/>
      <c r="J27" s="43"/>
    </row>
    <row r="28" spans="1:10" ht="21" x14ac:dyDescent="0.25">
      <c r="A28" s="42"/>
      <c r="B28" s="43"/>
      <c r="C28" s="43"/>
      <c r="D28" s="43"/>
      <c r="E28" s="43"/>
      <c r="F28" s="43"/>
      <c r="G28" s="43"/>
      <c r="H28" s="43"/>
      <c r="I28" s="43"/>
      <c r="J28" s="43"/>
    </row>
    <row r="29" spans="1:10" ht="21" x14ac:dyDescent="0.25">
      <c r="A29" s="42"/>
      <c r="B29" s="43"/>
      <c r="C29" s="43"/>
      <c r="D29" s="43"/>
      <c r="E29" s="43"/>
      <c r="F29" s="43"/>
      <c r="G29" s="43"/>
      <c r="H29" s="43"/>
      <c r="I29" s="43"/>
      <c r="J29" s="43"/>
    </row>
    <row r="30" spans="1:10" ht="21" x14ac:dyDescent="0.25">
      <c r="A30" s="42"/>
      <c r="B30" s="43"/>
      <c r="C30" s="43"/>
      <c r="D30" s="43"/>
      <c r="E30" s="43"/>
      <c r="F30" s="43"/>
      <c r="G30" s="43"/>
      <c r="H30" s="43"/>
      <c r="I30" s="43"/>
      <c r="J30" s="43"/>
    </row>
    <row r="31" spans="1:10" ht="21" x14ac:dyDescent="0.25">
      <c r="A31" s="42"/>
      <c r="B31" s="43"/>
      <c r="C31" s="43"/>
      <c r="D31" s="43"/>
      <c r="E31" s="43"/>
      <c r="F31" s="43"/>
      <c r="G31" s="43"/>
      <c r="H31" s="43"/>
      <c r="I31" s="43"/>
      <c r="J31" s="43"/>
    </row>
    <row r="32" spans="1:10" ht="21" x14ac:dyDescent="0.25">
      <c r="A32" s="42"/>
      <c r="B32" s="43"/>
      <c r="C32" s="43"/>
      <c r="D32" s="43"/>
      <c r="E32" s="43"/>
      <c r="F32" s="43"/>
      <c r="G32" s="43"/>
      <c r="H32" s="43"/>
      <c r="I32" s="43"/>
      <c r="J32" s="43"/>
    </row>
    <row r="33" spans="1:10" ht="21" x14ac:dyDescent="0.25">
      <c r="A33" s="42"/>
      <c r="B33" s="43"/>
      <c r="C33" s="43"/>
      <c r="D33" s="43"/>
      <c r="E33" s="43"/>
      <c r="F33" s="43"/>
      <c r="G33" s="43"/>
      <c r="H33" s="43"/>
      <c r="I33" s="43"/>
      <c r="J33" s="43"/>
    </row>
    <row r="34" spans="1:10" s="115" customFormat="1" ht="20" x14ac:dyDescent="0.2">
      <c r="A34" s="245" t="s">
        <v>589</v>
      </c>
      <c r="B34" s="245"/>
      <c r="C34" s="245"/>
      <c r="D34" s="245"/>
      <c r="E34" s="245"/>
      <c r="F34" s="245"/>
      <c r="G34" s="245"/>
      <c r="H34" s="245"/>
      <c r="I34" s="245"/>
      <c r="J34" s="245"/>
    </row>
    <row r="35" spans="1:10" s="115" customFormat="1" ht="20" x14ac:dyDescent="0.2">
      <c r="A35" s="156"/>
      <c r="B35" s="157"/>
      <c r="C35" s="157"/>
      <c r="D35" s="157"/>
      <c r="E35" s="157"/>
      <c r="F35" s="157"/>
      <c r="G35" s="157"/>
      <c r="H35" s="157"/>
      <c r="I35" s="157"/>
      <c r="J35" s="157"/>
    </row>
    <row r="36" spans="1:10" s="115" customFormat="1" ht="20" x14ac:dyDescent="0.2">
      <c r="A36" s="156"/>
      <c r="B36" s="157"/>
      <c r="C36" s="157"/>
      <c r="D36" s="157"/>
      <c r="E36" s="157"/>
      <c r="F36" s="157"/>
      <c r="G36" s="157"/>
      <c r="H36" s="157"/>
      <c r="I36" s="157"/>
      <c r="J36" s="157"/>
    </row>
    <row r="37" spans="1:10" s="115" customFormat="1" ht="20" x14ac:dyDescent="0.2">
      <c r="A37" s="245" t="s">
        <v>537</v>
      </c>
      <c r="B37" s="246"/>
      <c r="C37" s="246"/>
      <c r="D37" s="246"/>
      <c r="E37" s="246"/>
      <c r="F37" s="246"/>
      <c r="G37" s="246"/>
      <c r="H37" s="246"/>
      <c r="I37" s="246"/>
      <c r="J37" s="246"/>
    </row>
    <row r="38" spans="1:10" s="115" customFormat="1" ht="20" x14ac:dyDescent="0.2">
      <c r="A38" s="156"/>
      <c r="B38" s="157"/>
      <c r="C38" s="157"/>
      <c r="D38" s="157"/>
      <c r="E38" s="157"/>
      <c r="F38" s="157"/>
      <c r="G38" s="157"/>
      <c r="H38" s="157"/>
      <c r="I38" s="157"/>
      <c r="J38" s="157"/>
    </row>
    <row r="39" spans="1:10" s="115" customFormat="1" ht="20" x14ac:dyDescent="0.2">
      <c r="A39" s="156"/>
      <c r="B39" s="157"/>
      <c r="C39" s="157"/>
      <c r="D39" s="157"/>
      <c r="E39" s="157"/>
      <c r="F39" s="157"/>
      <c r="G39" s="157"/>
      <c r="H39" s="157"/>
      <c r="I39" s="157"/>
      <c r="J39" s="157"/>
    </row>
    <row r="40" spans="1:10" s="115" customFormat="1" ht="20" x14ac:dyDescent="0.2">
      <c r="A40" s="249" t="s">
        <v>1151</v>
      </c>
      <c r="B40" s="246"/>
      <c r="C40" s="246"/>
      <c r="D40" s="246"/>
      <c r="E40" s="246"/>
      <c r="F40" s="246"/>
      <c r="G40" s="246"/>
      <c r="H40" s="246"/>
      <c r="I40" s="246"/>
      <c r="J40" s="246"/>
    </row>
    <row r="41" spans="1:10" ht="21" x14ac:dyDescent="0.25">
      <c r="A41" s="44"/>
      <c r="B41" s="43"/>
      <c r="C41" s="43"/>
      <c r="D41" s="43"/>
      <c r="E41" s="43"/>
      <c r="F41" s="43"/>
      <c r="G41" s="43"/>
      <c r="H41" s="43"/>
      <c r="I41" s="43"/>
      <c r="J41" s="43"/>
    </row>
    <row r="42" spans="1:10" ht="21" x14ac:dyDescent="0.15">
      <c r="A42" s="44"/>
      <c r="B42" s="45"/>
      <c r="C42" s="45"/>
      <c r="D42" s="45"/>
      <c r="E42" s="45"/>
      <c r="F42" s="45"/>
      <c r="G42" s="45"/>
      <c r="H42" s="45"/>
      <c r="I42" s="45"/>
      <c r="J42" s="45"/>
    </row>
    <row r="43" spans="1:10" ht="21" x14ac:dyDescent="0.15">
      <c r="A43" s="44"/>
      <c r="B43" s="45"/>
      <c r="C43" s="45"/>
      <c r="D43" s="45"/>
      <c r="E43" s="45"/>
      <c r="F43" s="45"/>
      <c r="G43" s="45"/>
      <c r="H43" s="45"/>
      <c r="I43" s="45"/>
      <c r="J43" s="45"/>
    </row>
    <row r="44" spans="1:10" ht="21" x14ac:dyDescent="0.15">
      <c r="A44" s="44"/>
      <c r="B44" s="45"/>
      <c r="C44" s="45"/>
      <c r="D44" s="45"/>
      <c r="E44" s="45"/>
      <c r="F44" s="45"/>
      <c r="G44" s="45"/>
      <c r="H44" s="45"/>
      <c r="I44" s="45"/>
      <c r="J44" s="45"/>
    </row>
    <row r="45" spans="1:10" ht="21" x14ac:dyDescent="0.15">
      <c r="A45" s="44"/>
      <c r="B45" s="45"/>
      <c r="C45" s="45"/>
      <c r="D45" s="45"/>
      <c r="E45" s="45"/>
      <c r="F45" s="45"/>
      <c r="G45" s="45"/>
      <c r="H45" s="45"/>
      <c r="I45" s="45"/>
      <c r="J45" s="45"/>
    </row>
    <row r="46" spans="1:10" ht="16" x14ac:dyDescent="0.15">
      <c r="A46" s="46"/>
      <c r="B46" s="45"/>
      <c r="C46" s="45"/>
      <c r="D46" s="45"/>
      <c r="E46" s="45"/>
      <c r="F46" s="45"/>
      <c r="G46" s="45"/>
      <c r="H46" s="45"/>
      <c r="I46" s="45"/>
      <c r="J46" s="45"/>
    </row>
    <row r="47" spans="1:10" ht="16" x14ac:dyDescent="0.15">
      <c r="A47" s="46"/>
      <c r="B47" s="45"/>
      <c r="C47" s="45"/>
      <c r="D47" s="45"/>
      <c r="E47" s="45"/>
      <c r="F47" s="45"/>
      <c r="G47" s="45"/>
      <c r="H47" s="45"/>
      <c r="I47" s="45"/>
      <c r="J47" s="45"/>
    </row>
    <row r="48" spans="1:10" x14ac:dyDescent="0.15">
      <c r="A48" s="47" t="s">
        <v>43</v>
      </c>
      <c r="B48" s="45"/>
      <c r="C48" s="45"/>
      <c r="D48" s="45"/>
      <c r="G48" s="45"/>
      <c r="H48" s="45"/>
      <c r="I48" s="45"/>
      <c r="J48" s="48" t="s">
        <v>44</v>
      </c>
    </row>
    <row r="49" spans="1:10" x14ac:dyDescent="0.15">
      <c r="A49" s="49" t="s">
        <v>45</v>
      </c>
      <c r="J49" s="48" t="s">
        <v>46</v>
      </c>
    </row>
    <row r="50" spans="1:10" x14ac:dyDescent="0.15">
      <c r="A50" s="49"/>
      <c r="J50" s="48"/>
    </row>
    <row r="51" spans="1:10" x14ac:dyDescent="0.15">
      <c r="A51" s="49"/>
      <c r="J51" s="48"/>
    </row>
  </sheetData>
  <mergeCells count="5">
    <mergeCell ref="A13:J13"/>
    <mergeCell ref="A17:J17"/>
    <mergeCell ref="A34:J34"/>
    <mergeCell ref="A37:J37"/>
    <mergeCell ref="A40:J40"/>
  </mergeCells>
  <phoneticPr fontId="18" type="noConversion"/>
  <pageMargins left="0.7" right="0.7" top="0.75" bottom="0.75" header="0.3" footer="0.3"/>
  <pageSetup paperSize="9" scale="76" orientation="portrait" horizontalDpi="0" verticalDpi="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49"/>
  <sheetViews>
    <sheetView view="pageBreakPreview" topLeftCell="A16" zoomScaleSheetLayoutView="100" workbookViewId="0">
      <selection activeCell="G46" sqref="G46"/>
    </sheetView>
  </sheetViews>
  <sheetFormatPr baseColWidth="10" defaultColWidth="8.83203125" defaultRowHeight="14" x14ac:dyDescent="0.2"/>
  <cols>
    <col min="1" max="1" width="6.33203125" style="17" customWidth="1"/>
    <col min="2" max="2" width="55.5" style="9" customWidth="1"/>
    <col min="3" max="3" width="0.5" style="11" customWidth="1"/>
    <col min="4" max="4" width="6.83203125" style="11" customWidth="1"/>
    <col min="5" max="5" width="4.5" style="13" customWidth="1"/>
    <col min="6" max="6" width="8.6640625" style="14" customWidth="1"/>
    <col min="7" max="7" width="10.83203125" style="10" customWidth="1"/>
    <col min="8" max="16384" width="8.83203125" style="8"/>
  </cols>
  <sheetData>
    <row r="1" spans="1:8" ht="17" x14ac:dyDescent="0.2">
      <c r="A1" s="119"/>
      <c r="B1" s="114" t="s">
        <v>838</v>
      </c>
      <c r="C1" s="92"/>
      <c r="D1" s="94"/>
      <c r="E1" s="94"/>
      <c r="F1" s="95"/>
      <c r="G1" s="120"/>
      <c r="H1" s="115"/>
    </row>
    <row r="2" spans="1:8" ht="16" x14ac:dyDescent="0.2">
      <c r="A2" s="119"/>
      <c r="B2" s="114"/>
      <c r="C2" s="92"/>
      <c r="D2" s="94"/>
      <c r="E2" s="94"/>
      <c r="F2" s="95"/>
      <c r="G2" s="120"/>
      <c r="H2" s="115"/>
    </row>
    <row r="3" spans="1:8" ht="15" x14ac:dyDescent="0.2">
      <c r="A3" s="119"/>
      <c r="B3" s="161" t="s">
        <v>580</v>
      </c>
      <c r="C3" s="92"/>
      <c r="D3" s="94"/>
      <c r="E3" s="94"/>
      <c r="F3" s="95"/>
      <c r="G3" s="120"/>
      <c r="H3" s="115"/>
    </row>
    <row r="4" spans="1:8" ht="12.75" customHeight="1" x14ac:dyDescent="0.2">
      <c r="A4" s="119"/>
      <c r="B4" s="121"/>
      <c r="C4" s="98"/>
      <c r="D4" s="94"/>
      <c r="E4" s="94"/>
      <c r="F4" s="95"/>
      <c r="G4" s="120"/>
      <c r="H4" s="115"/>
    </row>
    <row r="5" spans="1:8" customFormat="1" ht="159" customHeight="1" x14ac:dyDescent="0.2">
      <c r="A5" s="119"/>
      <c r="B5" s="174" t="s">
        <v>780</v>
      </c>
      <c r="C5" s="122"/>
      <c r="D5" s="123"/>
      <c r="E5" s="124"/>
      <c r="F5" s="125"/>
      <c r="G5" s="115"/>
      <c r="H5" s="115"/>
    </row>
    <row r="6" spans="1:8" customFormat="1" ht="16" x14ac:dyDescent="0.2">
      <c r="A6" s="119"/>
      <c r="B6" s="126"/>
      <c r="C6" s="122"/>
      <c r="D6" s="123"/>
      <c r="E6" s="124"/>
      <c r="F6" s="125"/>
      <c r="G6" s="115"/>
      <c r="H6" s="115"/>
    </row>
    <row r="7" spans="1:8" customFormat="1" ht="56" x14ac:dyDescent="0.2">
      <c r="A7" s="119"/>
      <c r="B7" s="174" t="s">
        <v>571</v>
      </c>
      <c r="C7" s="122"/>
      <c r="D7" s="123"/>
      <c r="E7" s="124"/>
      <c r="F7" s="125"/>
      <c r="G7" s="115"/>
      <c r="H7" s="115"/>
    </row>
    <row r="8" spans="1:8" customFormat="1" ht="16" x14ac:dyDescent="0.2">
      <c r="A8" s="119"/>
      <c r="B8" s="127"/>
      <c r="C8" s="122"/>
      <c r="D8" s="123"/>
      <c r="E8" s="124"/>
      <c r="F8" s="125"/>
      <c r="G8" s="115"/>
      <c r="H8" s="115"/>
    </row>
    <row r="9" spans="1:8" customFormat="1" ht="56" x14ac:dyDescent="0.2">
      <c r="A9" s="119"/>
      <c r="B9" s="175" t="s">
        <v>572</v>
      </c>
      <c r="C9" s="122"/>
      <c r="D9" s="123"/>
      <c r="E9" s="124"/>
      <c r="F9" s="125"/>
      <c r="G9" s="115"/>
      <c r="H9" s="115"/>
    </row>
    <row r="10" spans="1:8" customFormat="1" ht="16" x14ac:dyDescent="0.2">
      <c r="A10" s="119"/>
      <c r="B10" s="110"/>
      <c r="C10" s="122"/>
      <c r="D10" s="123"/>
      <c r="E10" s="124"/>
      <c r="F10" s="125"/>
      <c r="G10" s="115"/>
      <c r="H10" s="115"/>
    </row>
    <row r="11" spans="1:8" customFormat="1" ht="95" customHeight="1" x14ac:dyDescent="0.2">
      <c r="A11" s="119"/>
      <c r="B11" s="175" t="s">
        <v>781</v>
      </c>
      <c r="C11" s="122"/>
      <c r="D11" s="123"/>
      <c r="E11" s="124"/>
      <c r="F11" s="125"/>
      <c r="G11" s="115"/>
      <c r="H11" s="115"/>
    </row>
    <row r="12" spans="1:8" customFormat="1" ht="16" x14ac:dyDescent="0.2">
      <c r="A12" s="119"/>
      <c r="B12" s="128"/>
      <c r="C12" s="122"/>
      <c r="D12" s="123"/>
      <c r="E12" s="124"/>
      <c r="F12" s="125"/>
      <c r="G12" s="115"/>
      <c r="H12" s="115"/>
    </row>
    <row r="13" spans="1:8" customFormat="1" ht="43" x14ac:dyDescent="0.2">
      <c r="A13" s="119"/>
      <c r="B13" s="128" t="s">
        <v>573</v>
      </c>
      <c r="C13" s="122"/>
      <c r="D13" s="123"/>
      <c r="E13" s="124"/>
      <c r="F13" s="125"/>
      <c r="G13" s="115"/>
      <c r="H13" s="115"/>
    </row>
    <row r="14" spans="1:8" customFormat="1" ht="16" x14ac:dyDescent="0.2">
      <c r="A14" s="119"/>
      <c r="B14" s="129"/>
      <c r="C14" s="122"/>
      <c r="D14" s="123"/>
      <c r="E14" s="124"/>
      <c r="F14" s="125"/>
      <c r="G14" s="115"/>
      <c r="H14" s="115"/>
    </row>
    <row r="15" spans="1:8" customFormat="1" ht="29" x14ac:dyDescent="0.2">
      <c r="A15" s="119"/>
      <c r="B15" s="128" t="s">
        <v>574</v>
      </c>
      <c r="C15" s="122"/>
      <c r="D15" s="130"/>
      <c r="E15" s="124"/>
      <c r="F15" s="125"/>
      <c r="G15" s="115"/>
      <c r="H15" s="115"/>
    </row>
    <row r="16" spans="1:8" x14ac:dyDescent="0.2">
      <c r="A16" s="119"/>
      <c r="B16" s="131"/>
      <c r="C16" s="92"/>
      <c r="D16" s="132"/>
      <c r="E16" s="94"/>
      <c r="F16" s="95"/>
      <c r="G16" s="133"/>
      <c r="H16" s="115"/>
    </row>
    <row r="17" spans="1:8" x14ac:dyDescent="0.2">
      <c r="A17" s="119"/>
      <c r="B17" s="116"/>
      <c r="C17" s="92"/>
      <c r="D17" s="132"/>
      <c r="E17" s="94"/>
      <c r="F17" s="95"/>
      <c r="G17" s="120"/>
      <c r="H17" s="115"/>
    </row>
    <row r="18" spans="1:8" ht="15" x14ac:dyDescent="0.2">
      <c r="A18" s="119"/>
      <c r="B18" s="160" t="s">
        <v>8</v>
      </c>
      <c r="C18" s="92"/>
      <c r="D18" s="132"/>
      <c r="E18" s="94"/>
      <c r="F18" s="95"/>
      <c r="G18" s="120"/>
      <c r="H18" s="115"/>
    </row>
    <row r="19" spans="1:8" x14ac:dyDescent="0.2">
      <c r="A19" s="119"/>
      <c r="B19" s="121"/>
      <c r="C19" s="98"/>
      <c r="D19" s="132"/>
      <c r="E19" s="94"/>
      <c r="F19" s="95"/>
      <c r="G19" s="120"/>
      <c r="H19" s="115"/>
    </row>
    <row r="20" spans="1:8" ht="15" x14ac:dyDescent="0.2">
      <c r="A20" s="119"/>
      <c r="B20" s="134" t="s">
        <v>11</v>
      </c>
      <c r="C20" s="92"/>
      <c r="D20" s="132">
        <v>10</v>
      </c>
      <c r="E20" s="94" t="s">
        <v>48</v>
      </c>
      <c r="F20" s="95">
        <v>0</v>
      </c>
      <c r="G20" s="135">
        <f>SUM(D20*F20)</f>
        <v>0</v>
      </c>
      <c r="H20" s="115"/>
    </row>
    <row r="21" spans="1:8" x14ac:dyDescent="0.2">
      <c r="A21" s="119"/>
      <c r="B21" s="121"/>
      <c r="C21" s="92"/>
      <c r="D21" s="132"/>
      <c r="E21" s="94"/>
      <c r="F21" s="95"/>
      <c r="G21" s="120"/>
      <c r="H21" s="115"/>
    </row>
    <row r="22" spans="1:8" ht="15" x14ac:dyDescent="0.2">
      <c r="A22" s="119"/>
      <c r="B22" s="134" t="s">
        <v>12</v>
      </c>
      <c r="C22" s="92"/>
      <c r="D22" s="132">
        <v>15</v>
      </c>
      <c r="E22" s="94" t="s">
        <v>48</v>
      </c>
      <c r="F22" s="95">
        <v>0</v>
      </c>
      <c r="G22" s="135">
        <f>SUM(D22*F22)</f>
        <v>0</v>
      </c>
      <c r="H22" s="115"/>
    </row>
    <row r="23" spans="1:8" x14ac:dyDescent="0.2">
      <c r="A23" s="119"/>
      <c r="B23" s="134"/>
      <c r="C23" s="92"/>
      <c r="D23" s="132"/>
      <c r="E23" s="94"/>
      <c r="F23" s="95"/>
      <c r="G23" s="120"/>
      <c r="H23" s="115"/>
    </row>
    <row r="24" spans="1:8" ht="15" x14ac:dyDescent="0.2">
      <c r="A24" s="119"/>
      <c r="B24" s="134" t="s">
        <v>9</v>
      </c>
      <c r="C24" s="92"/>
      <c r="D24" s="132">
        <v>50</v>
      </c>
      <c r="E24" s="94" t="s">
        <v>48</v>
      </c>
      <c r="F24" s="95">
        <v>0</v>
      </c>
      <c r="G24" s="135">
        <f>SUM(D24*F24)</f>
        <v>0</v>
      </c>
      <c r="H24" s="115"/>
    </row>
    <row r="25" spans="1:8" x14ac:dyDescent="0.2">
      <c r="A25" s="119"/>
      <c r="B25" s="134"/>
      <c r="C25" s="92"/>
      <c r="D25" s="132"/>
      <c r="E25" s="94"/>
      <c r="F25" s="95"/>
      <c r="G25" s="120"/>
      <c r="H25" s="115"/>
    </row>
    <row r="26" spans="1:8" ht="15" x14ac:dyDescent="0.2">
      <c r="A26" s="119"/>
      <c r="B26" s="134" t="s">
        <v>10</v>
      </c>
      <c r="C26" s="92"/>
      <c r="D26" s="132">
        <v>35</v>
      </c>
      <c r="E26" s="94" t="s">
        <v>48</v>
      </c>
      <c r="F26" s="95">
        <v>0</v>
      </c>
      <c r="G26" s="135">
        <f>SUM(D26*F26)</f>
        <v>0</v>
      </c>
      <c r="H26" s="115"/>
    </row>
    <row r="27" spans="1:8" x14ac:dyDescent="0.2">
      <c r="A27" s="119"/>
      <c r="B27" s="134"/>
      <c r="C27" s="92"/>
      <c r="D27" s="132"/>
      <c r="E27" s="94"/>
      <c r="F27" s="95"/>
      <c r="G27" s="120"/>
      <c r="H27" s="115"/>
    </row>
    <row r="28" spans="1:8" ht="15" x14ac:dyDescent="0.2">
      <c r="A28" s="119"/>
      <c r="B28" s="134" t="s">
        <v>13</v>
      </c>
      <c r="C28" s="92"/>
      <c r="D28" s="132">
        <v>50</v>
      </c>
      <c r="E28" s="94" t="s">
        <v>48</v>
      </c>
      <c r="F28" s="95">
        <v>0</v>
      </c>
      <c r="G28" s="135">
        <f>SUM(D28*F28)</f>
        <v>0</v>
      </c>
      <c r="H28" s="115"/>
    </row>
    <row r="29" spans="1:8" x14ac:dyDescent="0.2">
      <c r="A29" s="119"/>
      <c r="B29" s="134"/>
      <c r="C29" s="92"/>
      <c r="D29" s="132"/>
      <c r="E29" s="94"/>
      <c r="F29" s="95"/>
      <c r="G29" s="120"/>
      <c r="H29" s="115"/>
    </row>
    <row r="30" spans="1:8" x14ac:dyDescent="0.2">
      <c r="A30" s="119"/>
      <c r="B30" s="134"/>
      <c r="C30" s="92"/>
      <c r="D30" s="132"/>
      <c r="E30" s="94"/>
      <c r="F30" s="95"/>
      <c r="G30" s="120"/>
      <c r="H30" s="115"/>
    </row>
    <row r="31" spans="1:8" x14ac:dyDescent="0.2">
      <c r="A31" s="119"/>
      <c r="B31" s="134"/>
      <c r="C31" s="92"/>
      <c r="D31" s="132"/>
      <c r="E31" s="94"/>
      <c r="F31" s="95"/>
      <c r="G31" s="120"/>
      <c r="H31" s="115"/>
    </row>
    <row r="32" spans="1:8" x14ac:dyDescent="0.2">
      <c r="A32" s="119"/>
      <c r="B32" s="110"/>
      <c r="C32" s="92"/>
      <c r="D32" s="136"/>
      <c r="E32" s="94"/>
      <c r="F32" s="95"/>
      <c r="G32" s="120"/>
      <c r="H32" s="115"/>
    </row>
    <row r="33" spans="1:13" ht="15" x14ac:dyDescent="0.2">
      <c r="A33" s="119"/>
      <c r="B33" s="159" t="s">
        <v>14</v>
      </c>
      <c r="C33" s="92"/>
      <c r="D33" s="94"/>
      <c r="E33" s="94"/>
      <c r="F33" s="95"/>
      <c r="G33" s="120"/>
      <c r="H33" s="115"/>
    </row>
    <row r="34" spans="1:13" x14ac:dyDescent="0.2">
      <c r="A34" s="119"/>
      <c r="B34" s="110"/>
      <c r="C34" s="92"/>
      <c r="D34" s="94"/>
      <c r="E34" s="94"/>
      <c r="F34" s="95"/>
      <c r="G34" s="120"/>
      <c r="H34" s="115"/>
    </row>
    <row r="35" spans="1:13" ht="29" x14ac:dyDescent="0.2">
      <c r="A35" s="119"/>
      <c r="B35" s="110" t="s">
        <v>835</v>
      </c>
      <c r="C35" s="92"/>
      <c r="D35" s="94" t="s">
        <v>1</v>
      </c>
      <c r="E35" s="94"/>
      <c r="F35" s="95"/>
      <c r="G35" s="155">
        <v>2500</v>
      </c>
      <c r="H35" s="115"/>
    </row>
    <row r="36" spans="1:13" x14ac:dyDescent="0.2">
      <c r="A36" s="119"/>
      <c r="B36" s="103"/>
      <c r="C36" s="92"/>
      <c r="D36" s="94"/>
      <c r="E36" s="94"/>
      <c r="F36" s="95"/>
      <c r="G36" s="120"/>
      <c r="H36" s="115"/>
    </row>
    <row r="37" spans="1:13" ht="43" x14ac:dyDescent="0.2">
      <c r="A37" s="119"/>
      <c r="B37" s="109" t="s">
        <v>15</v>
      </c>
      <c r="C37" s="92"/>
      <c r="D37" s="132">
        <v>0</v>
      </c>
      <c r="E37" s="94" t="s">
        <v>16</v>
      </c>
      <c r="F37" s="95"/>
      <c r="G37" s="135">
        <f>SUM(G35*D37%)</f>
        <v>0</v>
      </c>
      <c r="H37" s="115"/>
    </row>
    <row r="38" spans="1:13" x14ac:dyDescent="0.2">
      <c r="A38" s="119"/>
      <c r="B38" s="109"/>
      <c r="C38" s="92"/>
      <c r="D38" s="132"/>
      <c r="E38" s="94"/>
      <c r="F38" s="95"/>
      <c r="G38" s="120"/>
      <c r="H38" s="115"/>
    </row>
    <row r="39" spans="1:13" ht="15" x14ac:dyDescent="0.2">
      <c r="A39" s="119"/>
      <c r="B39" s="159" t="s">
        <v>17</v>
      </c>
      <c r="C39" s="92"/>
      <c r="D39" s="132"/>
      <c r="E39" s="94"/>
      <c r="F39" s="95"/>
      <c r="G39" s="120"/>
      <c r="H39" s="115"/>
    </row>
    <row r="40" spans="1:13" x14ac:dyDescent="0.2">
      <c r="A40" s="119"/>
      <c r="B40" s="110"/>
      <c r="C40" s="92"/>
      <c r="D40" s="132"/>
      <c r="E40" s="94"/>
      <c r="F40" s="95"/>
      <c r="G40" s="120"/>
      <c r="H40" s="115"/>
    </row>
    <row r="41" spans="1:13" ht="29" x14ac:dyDescent="0.2">
      <c r="A41" s="119"/>
      <c r="B41" s="131" t="s">
        <v>581</v>
      </c>
      <c r="C41" s="92"/>
      <c r="D41" s="132"/>
      <c r="E41" s="94"/>
      <c r="F41" s="95"/>
      <c r="G41" s="154">
        <v>2500</v>
      </c>
      <c r="H41" s="115"/>
    </row>
    <row r="42" spans="1:13" x14ac:dyDescent="0.2">
      <c r="A42" s="119"/>
      <c r="B42" s="131"/>
      <c r="C42" s="92"/>
      <c r="D42" s="132"/>
      <c r="E42" s="94"/>
      <c r="F42" s="95"/>
      <c r="G42" s="120"/>
      <c r="H42" s="115"/>
    </row>
    <row r="43" spans="1:13" x14ac:dyDescent="0.2">
      <c r="A43" s="119"/>
      <c r="B43" s="137" t="s">
        <v>18</v>
      </c>
      <c r="C43" s="92"/>
      <c r="D43" s="132">
        <v>0</v>
      </c>
      <c r="E43" s="94" t="s">
        <v>16</v>
      </c>
      <c r="F43" s="95"/>
      <c r="G43" s="135">
        <f>SUM(G41*D43%)</f>
        <v>0</v>
      </c>
      <c r="H43" s="115"/>
    </row>
    <row r="44" spans="1:13" x14ac:dyDescent="0.2">
      <c r="A44" s="119"/>
      <c r="B44" s="137"/>
      <c r="C44" s="117"/>
      <c r="D44" s="132"/>
      <c r="E44" s="94"/>
      <c r="F44" s="95"/>
      <c r="G44" s="138"/>
      <c r="H44" s="115"/>
    </row>
    <row r="45" spans="1:13" x14ac:dyDescent="0.2">
      <c r="A45" s="119"/>
      <c r="B45" s="137"/>
      <c r="C45" s="117"/>
      <c r="D45" s="94"/>
      <c r="E45" s="94"/>
      <c r="F45" s="95"/>
      <c r="G45" s="120"/>
      <c r="H45" s="115"/>
    </row>
    <row r="46" spans="1:13" ht="15" x14ac:dyDescent="0.2">
      <c r="A46" s="119"/>
      <c r="B46" s="118" t="s">
        <v>0</v>
      </c>
      <c r="C46" s="92"/>
      <c r="D46" s="93"/>
      <c r="E46" s="94"/>
      <c r="F46" s="95"/>
      <c r="G46" s="111">
        <f>SUM(G5:G45)</f>
        <v>5000</v>
      </c>
      <c r="H46" s="115"/>
      <c r="I46" s="21"/>
      <c r="J46" s="21"/>
      <c r="K46" s="21"/>
      <c r="L46" s="21"/>
      <c r="M46" s="21"/>
    </row>
    <row r="47" spans="1:13" ht="15" thickBot="1" x14ac:dyDescent="0.25">
      <c r="A47" s="119"/>
      <c r="B47" s="118"/>
      <c r="C47" s="92"/>
      <c r="D47" s="93"/>
      <c r="E47" s="94"/>
      <c r="F47" s="95"/>
      <c r="G47" s="112"/>
      <c r="H47" s="115"/>
      <c r="I47" s="21"/>
      <c r="J47" s="21"/>
      <c r="K47" s="21"/>
      <c r="L47" s="21"/>
      <c r="M47" s="21"/>
    </row>
    <row r="48" spans="1:13" ht="15" thickTop="1" x14ac:dyDescent="0.2">
      <c r="A48" s="119"/>
      <c r="B48" s="137"/>
      <c r="C48" s="117"/>
      <c r="D48" s="94"/>
      <c r="E48" s="94"/>
      <c r="F48" s="95"/>
      <c r="G48" s="120"/>
      <c r="H48" s="115"/>
    </row>
    <row r="49" spans="1:8" x14ac:dyDescent="0.2">
      <c r="A49" s="119"/>
      <c r="B49" s="137"/>
      <c r="C49" s="117"/>
      <c r="D49" s="94"/>
      <c r="E49" s="94"/>
      <c r="F49" s="95"/>
      <c r="G49" s="120"/>
      <c r="H49" s="115"/>
    </row>
  </sheetData>
  <phoneticPr fontId="18" type="noConversion"/>
  <pageMargins left="0.74803149606299213" right="0.55118110236220474" top="1.2598425196850394" bottom="0.98425196850393704" header="0.51181102362204722" footer="0.51181102362204722"/>
  <pageSetup paperSize="9" scale="82" fitToHeight="2" orientation="portrait" r:id="rId1"/>
  <headerFooter alignWithMargins="0">
    <oddHeader>&amp;L&amp;"Calibri,Bold"Truro Cathedral - St Mary's Aisle Project&amp;R&amp;"Calibri,Bold"Section D - Dayworks and Contingency_x000D__x000D_£/p  &amp;"Calibri,Regular"    &amp;"Arial,Regular"  .</oddHeader>
    <oddFooter>&amp;C&amp;"Calibri,Regular"D/&amp;p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35"/>
  <sheetViews>
    <sheetView view="pageBreakPreview" zoomScaleSheetLayoutView="100" workbookViewId="0">
      <selection activeCell="G17" sqref="G17"/>
    </sheetView>
  </sheetViews>
  <sheetFormatPr baseColWidth="10" defaultColWidth="8.83203125" defaultRowHeight="14" x14ac:dyDescent="0.2"/>
  <cols>
    <col min="1" max="1" width="6.33203125" style="12" customWidth="1"/>
    <col min="2" max="2" width="55.5" style="9" customWidth="1"/>
    <col min="3" max="3" width="0.5" style="11" customWidth="1"/>
    <col min="4" max="4" width="6.83203125" style="11" customWidth="1"/>
    <col min="5" max="5" width="4.5" style="13" customWidth="1"/>
    <col min="6" max="6" width="8.6640625" style="14" customWidth="1"/>
    <col min="7" max="7" width="10.83203125" style="10" customWidth="1"/>
    <col min="8" max="8" width="8.83203125" style="8"/>
    <col min="9" max="9" width="9.1640625" style="8" hidden="1" customWidth="1"/>
    <col min="10" max="11" width="10" style="8" hidden="1" customWidth="1"/>
    <col min="12" max="12" width="12" style="8" hidden="1" customWidth="1"/>
    <col min="13" max="16" width="9.1640625" style="8" hidden="1" customWidth="1"/>
    <col min="17" max="17" width="9.1640625" style="8" customWidth="1"/>
    <col min="18" max="16384" width="8.83203125" style="8"/>
  </cols>
  <sheetData>
    <row r="1" spans="1:17" x14ac:dyDescent="0.2">
      <c r="A1" s="7"/>
      <c r="B1" s="137"/>
      <c r="C1" s="117"/>
      <c r="D1" s="94"/>
      <c r="E1" s="94"/>
      <c r="F1" s="95"/>
      <c r="G1" s="120"/>
      <c r="H1" s="115"/>
      <c r="I1" s="21"/>
      <c r="J1" s="21"/>
      <c r="K1" s="21"/>
      <c r="L1" s="21"/>
      <c r="M1" s="21"/>
      <c r="N1" s="21"/>
      <c r="O1" s="21"/>
      <c r="P1" s="21"/>
      <c r="Q1" s="21"/>
    </row>
    <row r="2" spans="1:17" ht="16" x14ac:dyDescent="0.2">
      <c r="A2" s="7"/>
      <c r="B2" s="139" t="s">
        <v>802</v>
      </c>
      <c r="C2" s="117"/>
      <c r="D2" s="94"/>
      <c r="E2" s="94"/>
      <c r="F2" s="95"/>
      <c r="G2" s="120"/>
      <c r="H2" s="115"/>
      <c r="I2" s="21"/>
      <c r="J2" s="21"/>
      <c r="K2" s="21"/>
      <c r="L2" s="21"/>
      <c r="M2" s="21"/>
      <c r="N2" s="21"/>
      <c r="O2" s="21"/>
      <c r="P2" s="21"/>
      <c r="Q2" s="21"/>
    </row>
    <row r="3" spans="1:17" ht="12.75" customHeight="1" x14ac:dyDescent="0.2">
      <c r="A3" s="7"/>
      <c r="B3" s="139"/>
      <c r="C3" s="117"/>
      <c r="D3" s="94"/>
      <c r="E3" s="94"/>
      <c r="F3" s="95"/>
      <c r="G3" s="120"/>
      <c r="H3" s="115"/>
      <c r="I3" s="21"/>
      <c r="J3" s="21"/>
      <c r="K3" s="21"/>
      <c r="L3" s="21"/>
      <c r="M3" s="21"/>
      <c r="N3" s="21"/>
      <c r="O3" s="21"/>
      <c r="P3" s="21"/>
      <c r="Q3" s="21"/>
    </row>
    <row r="4" spans="1:17" ht="12.75" customHeight="1" x14ac:dyDescent="0.2">
      <c r="A4" s="7"/>
      <c r="B4" s="139"/>
      <c r="C4" s="117"/>
      <c r="D4" s="94"/>
      <c r="E4" s="94"/>
      <c r="F4" s="95"/>
      <c r="G4" s="120"/>
      <c r="H4" s="115"/>
      <c r="I4" s="21"/>
      <c r="J4" s="21"/>
      <c r="K4" s="21"/>
      <c r="L4" s="21"/>
      <c r="M4" s="21"/>
      <c r="N4" s="21"/>
      <c r="O4" s="21"/>
      <c r="P4" s="21"/>
      <c r="Q4" s="21"/>
    </row>
    <row r="5" spans="1:17" ht="12.75" customHeight="1" x14ac:dyDescent="0.2">
      <c r="A5" s="7"/>
      <c r="B5" s="139"/>
      <c r="C5" s="117"/>
      <c r="D5" s="94"/>
      <c r="E5" s="94"/>
      <c r="F5" s="95"/>
      <c r="G5" s="120"/>
      <c r="H5" s="115"/>
      <c r="I5" s="21"/>
      <c r="J5" s="21"/>
      <c r="K5" s="21"/>
      <c r="L5" s="21"/>
      <c r="M5" s="21"/>
      <c r="N5" s="21"/>
      <c r="O5" s="21"/>
      <c r="P5" s="21"/>
      <c r="Q5" s="21"/>
    </row>
    <row r="6" spans="1:17" ht="12.75" customHeight="1" x14ac:dyDescent="0.2">
      <c r="A6" s="7"/>
      <c r="B6" s="139"/>
      <c r="C6" s="117"/>
      <c r="D6" s="94"/>
      <c r="E6" s="94"/>
      <c r="F6" s="95"/>
      <c r="G6" s="120"/>
      <c r="H6" s="115"/>
      <c r="I6" s="21"/>
      <c r="J6" s="21"/>
      <c r="K6" s="21"/>
      <c r="L6" s="21"/>
      <c r="M6" s="21"/>
      <c r="N6" s="21"/>
      <c r="O6" s="21"/>
      <c r="P6" s="21"/>
      <c r="Q6" s="21"/>
    </row>
    <row r="7" spans="1:17" ht="16" x14ac:dyDescent="0.2">
      <c r="A7" s="7"/>
      <c r="B7" s="139" t="s">
        <v>979</v>
      </c>
      <c r="C7" s="117"/>
      <c r="D7" s="94"/>
      <c r="E7" s="94"/>
      <c r="F7" s="95"/>
      <c r="G7" s="120"/>
      <c r="H7" s="115"/>
      <c r="I7" s="21" t="s">
        <v>30</v>
      </c>
      <c r="J7" s="21" t="s">
        <v>31</v>
      </c>
      <c r="K7" s="21" t="s">
        <v>32</v>
      </c>
      <c r="L7" s="21" t="s">
        <v>33</v>
      </c>
      <c r="M7" s="21"/>
      <c r="N7" s="21"/>
      <c r="O7" s="21" t="s">
        <v>8</v>
      </c>
      <c r="P7" s="21"/>
      <c r="Q7" s="21"/>
    </row>
    <row r="8" spans="1:17" x14ac:dyDescent="0.2">
      <c r="A8" s="7"/>
      <c r="B8" s="137"/>
      <c r="C8" s="117"/>
      <c r="D8" s="94"/>
      <c r="E8" s="94"/>
      <c r="F8" s="95"/>
      <c r="G8" s="120"/>
      <c r="H8" s="115"/>
      <c r="I8" s="21"/>
      <c r="J8" s="21"/>
      <c r="K8" s="21"/>
      <c r="L8" s="21"/>
      <c r="M8" s="21"/>
      <c r="N8" s="21"/>
      <c r="O8" s="32">
        <f>'B - Temporary Works'!I3</f>
        <v>31.38</v>
      </c>
      <c r="P8" s="21"/>
      <c r="Q8" s="21"/>
    </row>
    <row r="9" spans="1:17" x14ac:dyDescent="0.2">
      <c r="A9" s="7"/>
      <c r="B9" s="140" t="s">
        <v>40</v>
      </c>
      <c r="C9" s="117"/>
      <c r="D9" s="94"/>
      <c r="E9" s="94"/>
      <c r="F9" s="95"/>
      <c r="G9" s="120">
        <f>'A - Prelims'!J712</f>
        <v>50544</v>
      </c>
      <c r="H9" s="115"/>
      <c r="I9" s="21"/>
      <c r="J9" s="21"/>
      <c r="K9" s="21"/>
      <c r="L9" s="33">
        <f>G9</f>
        <v>50544</v>
      </c>
      <c r="M9" s="21"/>
      <c r="N9" s="21"/>
      <c r="O9" s="21"/>
      <c r="P9" s="21"/>
      <c r="Q9" s="36"/>
    </row>
    <row r="10" spans="1:17" x14ac:dyDescent="0.2">
      <c r="A10" s="7"/>
      <c r="B10" s="137"/>
      <c r="C10" s="117"/>
      <c r="D10" s="94"/>
      <c r="E10" s="94"/>
      <c r="F10" s="95"/>
      <c r="G10" s="120"/>
      <c r="H10" s="115"/>
      <c r="I10" s="21"/>
      <c r="J10" s="21"/>
      <c r="K10" s="21"/>
      <c r="L10" s="21"/>
      <c r="M10" s="21"/>
      <c r="N10" s="21"/>
      <c r="O10" s="21"/>
      <c r="P10" s="21"/>
    </row>
    <row r="11" spans="1:17" x14ac:dyDescent="0.2">
      <c r="A11" s="7"/>
      <c r="B11" s="140" t="s">
        <v>23</v>
      </c>
      <c r="C11" s="117"/>
      <c r="D11" s="94"/>
      <c r="E11" s="94"/>
      <c r="F11" s="95"/>
      <c r="G11" s="120">
        <f>SUM('B - Temporary Works'!G114)</f>
        <v>1800</v>
      </c>
      <c r="H11" s="115"/>
      <c r="I11" s="21">
        <f>'B - Temporary Works'!N115</f>
        <v>564.84</v>
      </c>
      <c r="J11" s="30">
        <f>'B - Temporary Works'!O115</f>
        <v>0</v>
      </c>
      <c r="K11" s="30">
        <f>'B - Temporary Works'!P115</f>
        <v>48868.600000000006</v>
      </c>
      <c r="L11" s="30">
        <f>'B - Temporary Works'!Q115</f>
        <v>2880</v>
      </c>
      <c r="M11" s="21"/>
      <c r="N11" s="21"/>
      <c r="O11" s="34">
        <f>I11/$O$8</f>
        <v>18</v>
      </c>
      <c r="P11" s="21" t="s">
        <v>34</v>
      </c>
      <c r="Q11" s="36"/>
    </row>
    <row r="12" spans="1:17" x14ac:dyDescent="0.2">
      <c r="A12" s="7"/>
      <c r="B12" s="137"/>
      <c r="C12" s="117"/>
      <c r="D12" s="94"/>
      <c r="E12" s="94"/>
      <c r="F12" s="95"/>
      <c r="G12" s="120"/>
      <c r="H12" s="115"/>
      <c r="I12" s="21"/>
      <c r="J12" s="21"/>
      <c r="K12" s="21"/>
      <c r="L12" s="21"/>
      <c r="M12" s="21"/>
      <c r="N12" s="21"/>
      <c r="O12" s="21"/>
      <c r="P12" s="21"/>
    </row>
    <row r="13" spans="1:17" x14ac:dyDescent="0.2">
      <c r="A13" s="7"/>
      <c r="B13" s="140" t="s">
        <v>782</v>
      </c>
      <c r="C13" s="117"/>
      <c r="D13" s="94"/>
      <c r="E13" s="94"/>
      <c r="F13" s="95"/>
      <c r="G13" s="120">
        <f>'C.1 - External Repairs'!G305</f>
        <v>3600</v>
      </c>
      <c r="H13" s="115"/>
      <c r="I13" s="21" t="e">
        <f>#REF!</f>
        <v>#REF!</v>
      </c>
      <c r="J13" s="30" t="e">
        <f>#REF!</f>
        <v>#REF!</v>
      </c>
      <c r="K13" s="30" t="e">
        <f>#REF!</f>
        <v>#REF!</v>
      </c>
      <c r="L13" s="30" t="e">
        <f>#REF!</f>
        <v>#REF!</v>
      </c>
      <c r="M13" s="21"/>
      <c r="N13" s="21"/>
      <c r="O13" s="34" t="e">
        <f>I13/$O$8</f>
        <v>#REF!</v>
      </c>
      <c r="P13" s="21" t="s">
        <v>34</v>
      </c>
    </row>
    <row r="14" spans="1:17" x14ac:dyDescent="0.2">
      <c r="A14" s="7"/>
      <c r="B14" s="137"/>
      <c r="C14" s="117"/>
      <c r="D14" s="94"/>
      <c r="E14" s="94"/>
      <c r="F14" s="95"/>
      <c r="G14" s="120"/>
      <c r="H14" s="115"/>
      <c r="I14" s="21"/>
      <c r="J14" s="21"/>
      <c r="K14" s="21"/>
      <c r="L14" s="21"/>
      <c r="M14" s="21"/>
      <c r="N14" s="21"/>
      <c r="O14" s="21"/>
      <c r="P14" s="21"/>
    </row>
    <row r="15" spans="1:17" x14ac:dyDescent="0.2">
      <c r="A15" s="7"/>
      <c r="B15" s="140" t="s">
        <v>783</v>
      </c>
      <c r="C15" s="117"/>
      <c r="D15" s="94"/>
      <c r="E15" s="94"/>
      <c r="F15" s="95"/>
      <c r="G15" s="120">
        <f>'C.2 - Roof Repairs'!G171</f>
        <v>5150</v>
      </c>
      <c r="H15" s="115"/>
      <c r="I15" s="21" t="e">
        <f>#REF!</f>
        <v>#REF!</v>
      </c>
      <c r="J15" s="30" t="e">
        <f>#REF!</f>
        <v>#REF!</v>
      </c>
      <c r="K15" s="30" t="e">
        <f>#REF!</f>
        <v>#REF!</v>
      </c>
      <c r="L15" s="30" t="e">
        <f>#REF!</f>
        <v>#REF!</v>
      </c>
      <c r="M15" s="21"/>
      <c r="N15" s="21"/>
      <c r="O15" s="34" t="e">
        <f>I15/$O$8</f>
        <v>#REF!</v>
      </c>
      <c r="P15" s="21" t="s">
        <v>34</v>
      </c>
    </row>
    <row r="16" spans="1:17" x14ac:dyDescent="0.2">
      <c r="A16" s="7"/>
      <c r="B16" s="141"/>
      <c r="C16" s="117"/>
      <c r="D16" s="94"/>
      <c r="E16" s="94"/>
      <c r="F16" s="95"/>
      <c r="G16" s="120"/>
      <c r="H16" s="115"/>
      <c r="I16" s="21"/>
      <c r="J16" s="21"/>
      <c r="K16" s="21"/>
      <c r="L16" s="21"/>
      <c r="M16" s="21"/>
      <c r="N16" s="21"/>
      <c r="O16" s="21"/>
      <c r="P16" s="21"/>
    </row>
    <row r="17" spans="1:17" x14ac:dyDescent="0.2">
      <c r="A17" s="7"/>
      <c r="B17" s="140" t="s">
        <v>784</v>
      </c>
      <c r="C17" s="117"/>
      <c r="D17" s="94"/>
      <c r="E17" s="94"/>
      <c r="F17" s="95"/>
      <c r="G17" s="120">
        <f>'C.3 - External Alterations'!G42</f>
        <v>1800</v>
      </c>
      <c r="H17" s="115"/>
      <c r="I17" s="21" t="e">
        <f>#REF!</f>
        <v>#REF!</v>
      </c>
      <c r="J17" s="30" t="e">
        <f>#REF!</f>
        <v>#REF!</v>
      </c>
      <c r="K17" s="30" t="e">
        <f>#REF!</f>
        <v>#REF!</v>
      </c>
      <c r="L17" s="30" t="e">
        <f>#REF!</f>
        <v>#REF!</v>
      </c>
      <c r="M17" s="21"/>
      <c r="N17" s="21"/>
      <c r="O17" s="34" t="e">
        <f>I17/$O$8</f>
        <v>#REF!</v>
      </c>
      <c r="P17" s="21" t="s">
        <v>34</v>
      </c>
    </row>
    <row r="18" spans="1:17" x14ac:dyDescent="0.2">
      <c r="A18" s="7"/>
      <c r="B18" s="141"/>
      <c r="C18" s="117"/>
      <c r="D18" s="94"/>
      <c r="E18" s="94"/>
      <c r="F18" s="95"/>
      <c r="G18" s="120"/>
      <c r="H18" s="115"/>
      <c r="I18" s="21"/>
      <c r="J18" s="21"/>
      <c r="K18" s="21"/>
      <c r="L18" s="21"/>
      <c r="M18" s="21"/>
      <c r="N18" s="21"/>
      <c r="O18" s="21"/>
      <c r="P18" s="21"/>
    </row>
    <row r="19" spans="1:17" x14ac:dyDescent="0.2">
      <c r="A19" s="7"/>
      <c r="B19" s="140" t="s">
        <v>920</v>
      </c>
      <c r="C19" s="117"/>
      <c r="D19" s="94"/>
      <c r="E19" s="94"/>
      <c r="F19" s="95"/>
      <c r="G19" s="120">
        <f>'C.4 - Internal Repairs'!G490</f>
        <v>6350</v>
      </c>
      <c r="H19" s="115"/>
      <c r="I19" s="21" t="e">
        <f>#REF!</f>
        <v>#REF!</v>
      </c>
      <c r="J19" s="30" t="e">
        <f>#REF!</f>
        <v>#REF!</v>
      </c>
      <c r="K19" s="30" t="e">
        <f>#REF!</f>
        <v>#REF!</v>
      </c>
      <c r="L19" s="30" t="e">
        <f>#REF!</f>
        <v>#REF!</v>
      </c>
      <c r="M19" s="21"/>
      <c r="N19" s="21"/>
      <c r="O19" s="34" t="e">
        <f>I19/$O$8</f>
        <v>#REF!</v>
      </c>
      <c r="P19" s="21" t="s">
        <v>34</v>
      </c>
    </row>
    <row r="20" spans="1:17" x14ac:dyDescent="0.2">
      <c r="A20" s="7"/>
      <c r="B20" s="140"/>
      <c r="C20" s="117"/>
      <c r="D20" s="94"/>
      <c r="E20" s="94"/>
      <c r="F20" s="95"/>
      <c r="G20" s="120"/>
      <c r="H20" s="115"/>
      <c r="I20" s="21"/>
      <c r="J20" s="30"/>
      <c r="K20" s="30"/>
      <c r="L20" s="30"/>
      <c r="M20" s="21"/>
      <c r="N20" s="21"/>
      <c r="O20" s="34"/>
      <c r="P20" s="21"/>
    </row>
    <row r="21" spans="1:17" x14ac:dyDescent="0.2">
      <c r="A21" s="7"/>
      <c r="B21" s="140" t="s">
        <v>910</v>
      </c>
      <c r="C21" s="117"/>
      <c r="D21" s="94"/>
      <c r="E21" s="94"/>
      <c r="F21" s="95"/>
      <c r="G21" s="120">
        <f>'C.5 - Safety Equipment'!G32</f>
        <v>0</v>
      </c>
      <c r="H21" s="115"/>
      <c r="I21" s="21" t="e">
        <f>#REF!</f>
        <v>#REF!</v>
      </c>
      <c r="J21" s="30" t="e">
        <f>#REF!</f>
        <v>#REF!</v>
      </c>
      <c r="K21" s="30" t="e">
        <f>#REF!</f>
        <v>#REF!</v>
      </c>
      <c r="L21" s="30" t="e">
        <f>#REF!</f>
        <v>#REF!</v>
      </c>
      <c r="M21" s="21"/>
      <c r="N21" s="21"/>
      <c r="O21" s="34" t="e">
        <f>I21/$O$8</f>
        <v>#REF!</v>
      </c>
      <c r="P21" s="21" t="s">
        <v>34</v>
      </c>
    </row>
    <row r="22" spans="1:17" x14ac:dyDescent="0.2">
      <c r="A22" s="7"/>
      <c r="B22" s="140"/>
      <c r="C22" s="117"/>
      <c r="D22" s="94"/>
      <c r="E22" s="94"/>
      <c r="F22" s="95"/>
      <c r="G22" s="120"/>
      <c r="H22" s="115"/>
      <c r="I22" s="21"/>
      <c r="J22" s="30"/>
      <c r="K22" s="30"/>
      <c r="L22" s="30"/>
      <c r="M22" s="21"/>
      <c r="N22" s="21"/>
      <c r="O22" s="34"/>
      <c r="P22" s="21"/>
    </row>
    <row r="23" spans="1:17" x14ac:dyDescent="0.2">
      <c r="A23" s="7"/>
      <c r="B23" s="140" t="s">
        <v>837</v>
      </c>
      <c r="C23" s="117"/>
      <c r="D23" s="94"/>
      <c r="E23" s="94"/>
      <c r="F23" s="95"/>
      <c r="G23" s="120">
        <f>'C.6 - Electrical Services'!G85</f>
        <v>1000</v>
      </c>
      <c r="H23" s="115"/>
      <c r="I23" s="21"/>
      <c r="J23" s="30"/>
      <c r="K23" s="30"/>
      <c r="L23" s="30"/>
      <c r="M23" s="21"/>
      <c r="N23" s="21"/>
      <c r="O23" s="34"/>
      <c r="P23" s="21"/>
    </row>
    <row r="24" spans="1:17" x14ac:dyDescent="0.2">
      <c r="A24" s="7"/>
      <c r="B24" s="141"/>
      <c r="C24" s="117"/>
      <c r="D24" s="94"/>
      <c r="E24" s="94"/>
      <c r="F24" s="95"/>
      <c r="G24" s="120"/>
      <c r="H24" s="115"/>
      <c r="I24" s="21"/>
      <c r="J24" s="21"/>
      <c r="K24" s="21"/>
      <c r="L24" s="21"/>
      <c r="M24" s="21"/>
      <c r="N24" s="21"/>
      <c r="O24" s="21"/>
      <c r="P24" s="21"/>
    </row>
    <row r="25" spans="1:17" x14ac:dyDescent="0.2">
      <c r="A25" s="7"/>
      <c r="B25" s="140" t="s">
        <v>836</v>
      </c>
      <c r="C25" s="117"/>
      <c r="D25" s="94"/>
      <c r="E25" s="94"/>
      <c r="F25" s="95"/>
      <c r="G25" s="142">
        <f>'D - Dayworks'!G46</f>
        <v>5000</v>
      </c>
      <c r="H25" s="115"/>
      <c r="I25" s="21"/>
      <c r="J25" s="21"/>
      <c r="K25" s="21"/>
      <c r="L25" s="33">
        <f>G25</f>
        <v>5000</v>
      </c>
      <c r="M25" s="21"/>
      <c r="N25" s="21"/>
      <c r="O25" s="34">
        <f>I25/$O$8</f>
        <v>0</v>
      </c>
      <c r="P25" s="21" t="s">
        <v>34</v>
      </c>
    </row>
    <row r="26" spans="1:17" x14ac:dyDescent="0.2">
      <c r="A26" s="7"/>
      <c r="B26" s="110"/>
      <c r="C26" s="143"/>
      <c r="D26" s="93"/>
      <c r="E26" s="95"/>
      <c r="F26" s="144"/>
      <c r="G26" s="145"/>
      <c r="H26" s="115"/>
    </row>
    <row r="27" spans="1:17" x14ac:dyDescent="0.2">
      <c r="A27" s="7"/>
      <c r="B27" s="148"/>
      <c r="C27" s="109"/>
      <c r="D27" s="93"/>
      <c r="E27" s="94"/>
      <c r="F27" s="144"/>
      <c r="G27" s="120"/>
      <c r="H27" s="115"/>
    </row>
    <row r="28" spans="1:17" ht="12.75" customHeight="1" x14ac:dyDescent="0.2">
      <c r="A28" s="7"/>
      <c r="B28" s="139" t="s">
        <v>47</v>
      </c>
      <c r="C28" s="117"/>
      <c r="D28" s="94"/>
      <c r="E28" s="94"/>
      <c r="F28" s="95"/>
      <c r="G28" s="120"/>
      <c r="H28" s="115"/>
      <c r="I28" s="21"/>
      <c r="J28" s="21"/>
      <c r="K28" s="21"/>
      <c r="L28" s="21"/>
      <c r="M28" s="21"/>
      <c r="N28" s="21"/>
      <c r="O28" s="21"/>
      <c r="P28" s="21"/>
      <c r="Q28" s="21"/>
    </row>
    <row r="29" spans="1:17" x14ac:dyDescent="0.2">
      <c r="A29" s="7"/>
      <c r="B29" s="110"/>
      <c r="C29" s="143"/>
      <c r="D29" s="93"/>
      <c r="E29" s="95"/>
      <c r="F29" s="144"/>
      <c r="G29" s="147"/>
      <c r="H29" s="115"/>
    </row>
    <row r="30" spans="1:17" ht="15" x14ac:dyDescent="0.2">
      <c r="A30" s="7"/>
      <c r="B30" s="146" t="s">
        <v>41</v>
      </c>
      <c r="C30" s="143"/>
      <c r="D30" s="93"/>
      <c r="E30" s="95"/>
      <c r="F30" s="144"/>
      <c r="G30" s="149">
        <f>SUM(G9:G25)</f>
        <v>75244</v>
      </c>
      <c r="H30" s="115"/>
    </row>
    <row r="31" spans="1:17" ht="15" thickBot="1" x14ac:dyDescent="0.25">
      <c r="A31" s="7"/>
      <c r="B31" s="115"/>
      <c r="C31" s="143"/>
      <c r="D31" s="93"/>
      <c r="E31" s="95"/>
      <c r="F31" s="144"/>
      <c r="G31" s="150"/>
      <c r="H31" s="115"/>
    </row>
    <row r="32" spans="1:17" ht="15" thickTop="1" x14ac:dyDescent="0.2">
      <c r="A32" s="7"/>
      <c r="B32" s="110"/>
      <c r="C32" s="143"/>
      <c r="D32" s="93"/>
      <c r="E32" s="95"/>
      <c r="F32" s="144"/>
      <c r="G32" s="115"/>
      <c r="H32" s="115"/>
    </row>
    <row r="33" spans="2:8" x14ac:dyDescent="0.2">
      <c r="B33" s="103"/>
      <c r="C33" s="143"/>
      <c r="D33" s="143"/>
      <c r="E33" s="151"/>
      <c r="F33" s="152"/>
      <c r="G33" s="153"/>
      <c r="H33" s="115"/>
    </row>
    <row r="34" spans="2:8" x14ac:dyDescent="0.2">
      <c r="B34" s="103"/>
      <c r="C34" s="143"/>
      <c r="D34" s="143"/>
      <c r="E34" s="151"/>
      <c r="F34" s="152"/>
      <c r="G34" s="145"/>
      <c r="H34" s="115"/>
    </row>
    <row r="35" spans="2:8" x14ac:dyDescent="0.2">
      <c r="G35" s="15"/>
    </row>
  </sheetData>
  <phoneticPr fontId="18" type="noConversion"/>
  <pageMargins left="0.74803149606299213" right="0.55118110236220474" top="1.2598425196850394" bottom="0.98425196850393704" header="0.51181102362204722" footer="0.51181102362204722"/>
  <pageSetup paperSize="9" scale="82" orientation="portrait" r:id="rId1"/>
  <headerFooter alignWithMargins="0">
    <oddHeader>&amp;L&amp;"Calibri (Body),Bold"Truro Cathedral - St Mary's Aisle Project&amp;R&amp;"Calibri (Body),Bold"Section F - Main Summary_x000D__x000D_£/p        .</oddHeader>
    <oddFooter>&amp;C&amp;"Calibri,Regular"E/&amp;P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033"/>
  <sheetViews>
    <sheetView topLeftCell="A693" zoomScale="92" zoomScaleNormal="92" zoomScalePageLayoutView="92" workbookViewId="0">
      <selection activeCell="H104" sqref="H104"/>
    </sheetView>
  </sheetViews>
  <sheetFormatPr baseColWidth="10" defaultColWidth="12.5" defaultRowHeight="16" x14ac:dyDescent="0.2"/>
  <cols>
    <col min="1" max="1" width="11.33203125" style="50" customWidth="1"/>
    <col min="2" max="2" width="15.5" style="50" customWidth="1"/>
    <col min="3" max="3" width="9.1640625" style="50" customWidth="1"/>
    <col min="4" max="5" width="12.5" style="50"/>
    <col min="6" max="6" width="13.83203125" style="50" customWidth="1"/>
    <col min="7" max="8" width="12.5" style="50"/>
    <col min="9" max="9" width="18.33203125" style="50" customWidth="1"/>
    <col min="10" max="10" width="13.5" style="57" customWidth="1"/>
    <col min="11" max="16384" width="12.5" style="50"/>
  </cols>
  <sheetData>
    <row r="1" spans="1:11" ht="28" x14ac:dyDescent="0.2">
      <c r="A1" s="52" t="s">
        <v>24</v>
      </c>
      <c r="B1" s="53"/>
      <c r="C1" s="53"/>
      <c r="D1" s="53"/>
      <c r="E1" s="53"/>
      <c r="F1" s="54"/>
      <c r="G1" s="54"/>
      <c r="H1" s="54"/>
      <c r="J1" s="55" t="s">
        <v>49</v>
      </c>
      <c r="K1" s="54"/>
    </row>
    <row r="2" spans="1:11" x14ac:dyDescent="0.2">
      <c r="A2" s="56"/>
      <c r="B2" s="53"/>
      <c r="C2" s="53"/>
      <c r="D2" s="53"/>
      <c r="E2" s="53"/>
      <c r="F2" s="54"/>
      <c r="G2" s="54"/>
      <c r="H2" s="54"/>
      <c r="K2" s="54"/>
    </row>
    <row r="3" spans="1:11" x14ac:dyDescent="0.2">
      <c r="A3" s="56"/>
      <c r="B3" s="53"/>
      <c r="C3" s="53"/>
      <c r="D3" s="53"/>
      <c r="E3" s="53"/>
      <c r="F3" s="54"/>
      <c r="G3" s="54"/>
      <c r="H3" s="54"/>
      <c r="K3" s="54"/>
    </row>
    <row r="4" spans="1:11" x14ac:dyDescent="0.2">
      <c r="A4" s="56" t="s">
        <v>50</v>
      </c>
      <c r="B4" s="56" t="s">
        <v>51</v>
      </c>
      <c r="C4" s="53"/>
      <c r="D4" s="53"/>
      <c r="E4" s="53"/>
      <c r="F4" s="53"/>
      <c r="G4" s="53"/>
      <c r="H4" s="53"/>
      <c r="K4" s="54"/>
    </row>
    <row r="5" spans="1:11" x14ac:dyDescent="0.2">
      <c r="A5" s="53"/>
      <c r="B5" s="53"/>
      <c r="C5" s="53"/>
      <c r="D5" s="53"/>
      <c r="E5" s="53"/>
      <c r="F5" s="53"/>
      <c r="G5" s="53"/>
      <c r="H5" s="53"/>
      <c r="K5" s="54"/>
    </row>
    <row r="6" spans="1:11" x14ac:dyDescent="0.2">
      <c r="A6" s="53" t="s">
        <v>52</v>
      </c>
      <c r="B6" s="53" t="s">
        <v>53</v>
      </c>
      <c r="C6" s="53"/>
      <c r="D6" s="53"/>
      <c r="E6" s="53"/>
      <c r="F6" s="53"/>
      <c r="G6" s="53"/>
      <c r="H6" s="53"/>
      <c r="K6" s="54"/>
    </row>
    <row r="7" spans="1:11" x14ac:dyDescent="0.2">
      <c r="A7" s="53"/>
      <c r="B7" s="53" t="s">
        <v>595</v>
      </c>
      <c r="C7" s="53"/>
      <c r="D7" s="53"/>
      <c r="E7" s="53"/>
      <c r="F7" s="53"/>
      <c r="G7" s="53"/>
      <c r="H7" s="53"/>
      <c r="K7" s="54"/>
    </row>
    <row r="8" spans="1:11" x14ac:dyDescent="0.2">
      <c r="A8" s="53"/>
      <c r="B8" s="53" t="s">
        <v>596</v>
      </c>
      <c r="C8" s="53"/>
      <c r="D8" s="53"/>
      <c r="E8" s="53"/>
      <c r="F8" s="53"/>
      <c r="G8" s="53"/>
      <c r="H8" s="53"/>
      <c r="K8" s="54"/>
    </row>
    <row r="9" spans="1:11" x14ac:dyDescent="0.2">
      <c r="A9" s="53"/>
      <c r="B9" s="53" t="s">
        <v>598</v>
      </c>
      <c r="C9" s="53"/>
      <c r="D9" s="53"/>
      <c r="E9" s="53"/>
      <c r="F9" s="53"/>
      <c r="G9" s="53"/>
      <c r="H9" s="53"/>
      <c r="K9" s="54"/>
    </row>
    <row r="10" spans="1:11" ht="18" customHeight="1" x14ac:dyDescent="0.2">
      <c r="A10" s="53"/>
      <c r="B10" s="217" t="s">
        <v>597</v>
      </c>
      <c r="C10" s="239"/>
      <c r="D10" s="239"/>
      <c r="E10" s="239"/>
      <c r="F10" s="239"/>
      <c r="G10" s="239"/>
      <c r="H10" s="239"/>
      <c r="K10" s="54"/>
    </row>
    <row r="11" spans="1:11" x14ac:dyDescent="0.2">
      <c r="A11" s="53"/>
      <c r="B11" s="53"/>
      <c r="C11" s="53"/>
      <c r="D11" s="53"/>
      <c r="E11" s="53"/>
      <c r="F11" s="53"/>
      <c r="G11" s="53"/>
      <c r="H11" s="53"/>
      <c r="K11" s="54"/>
    </row>
    <row r="12" spans="1:11" x14ac:dyDescent="0.2">
      <c r="A12" s="53" t="s">
        <v>54</v>
      </c>
      <c r="B12" s="53" t="s">
        <v>55</v>
      </c>
      <c r="C12" s="53"/>
      <c r="D12" s="53"/>
      <c r="E12" s="53"/>
      <c r="F12" s="53"/>
      <c r="G12" s="53"/>
      <c r="H12" s="53"/>
      <c r="K12" s="54"/>
    </row>
    <row r="13" spans="1:11" x14ac:dyDescent="0.2">
      <c r="A13" s="53"/>
      <c r="B13" s="53" t="s">
        <v>592</v>
      </c>
      <c r="C13" s="53"/>
      <c r="D13" s="53"/>
      <c r="E13" s="53"/>
      <c r="F13" s="53"/>
      <c r="G13" s="53"/>
      <c r="H13" s="53"/>
      <c r="K13" s="54"/>
    </row>
    <row r="14" spans="1:11" ht="16" customHeight="1" x14ac:dyDescent="0.2">
      <c r="A14" s="53"/>
      <c r="B14" s="217" t="s">
        <v>538</v>
      </c>
      <c r="C14" s="240"/>
      <c r="D14" s="240"/>
      <c r="E14" s="240"/>
      <c r="F14" s="240"/>
      <c r="G14" s="240"/>
      <c r="H14" s="240"/>
      <c r="I14" s="223"/>
      <c r="K14" s="54"/>
    </row>
    <row r="15" spans="1:11" ht="17" customHeight="1" x14ac:dyDescent="0.2">
      <c r="A15" s="53"/>
      <c r="B15" s="53" t="s">
        <v>593</v>
      </c>
      <c r="C15" s="53"/>
      <c r="D15" s="53"/>
      <c r="E15" s="53"/>
      <c r="F15" s="53"/>
      <c r="G15" s="53"/>
      <c r="H15" s="53"/>
      <c r="K15" s="54"/>
    </row>
    <row r="16" spans="1:11" ht="17" customHeight="1" x14ac:dyDescent="0.2">
      <c r="A16" s="53"/>
      <c r="B16" s="53" t="s">
        <v>594</v>
      </c>
      <c r="C16" s="53"/>
      <c r="D16" s="53"/>
      <c r="E16" s="53"/>
      <c r="F16" s="53"/>
      <c r="G16" s="53"/>
      <c r="H16" s="53"/>
      <c r="K16" s="54"/>
    </row>
    <row r="17" spans="1:11" x14ac:dyDescent="0.2">
      <c r="A17" s="53"/>
      <c r="B17" s="53"/>
      <c r="C17" s="53"/>
      <c r="D17" s="53"/>
      <c r="E17" s="53"/>
      <c r="F17" s="53"/>
      <c r="G17" s="53"/>
      <c r="H17" s="53"/>
      <c r="K17" s="54"/>
    </row>
    <row r="18" spans="1:11" x14ac:dyDescent="0.2">
      <c r="A18" s="53" t="s">
        <v>56</v>
      </c>
      <c r="B18" s="53" t="s">
        <v>57</v>
      </c>
      <c r="C18" s="53"/>
      <c r="D18" s="53"/>
      <c r="E18" s="53"/>
      <c r="F18" s="53"/>
      <c r="G18" s="53"/>
      <c r="H18" s="53"/>
      <c r="K18" s="54"/>
    </row>
    <row r="19" spans="1:11" x14ac:dyDescent="0.2">
      <c r="A19" s="53"/>
      <c r="B19" s="53"/>
      <c r="C19" s="53"/>
      <c r="D19" s="53"/>
      <c r="E19" s="53"/>
      <c r="F19" s="53"/>
      <c r="G19" s="53"/>
      <c r="H19" s="53"/>
      <c r="K19" s="54"/>
    </row>
    <row r="20" spans="1:11" x14ac:dyDescent="0.2">
      <c r="A20" s="53" t="s">
        <v>58</v>
      </c>
      <c r="B20" s="53" t="s">
        <v>59</v>
      </c>
      <c r="C20" s="53"/>
      <c r="D20" s="53"/>
      <c r="E20" s="53"/>
      <c r="F20" s="53"/>
      <c r="G20" s="53"/>
      <c r="H20" s="53"/>
      <c r="K20" s="54"/>
    </row>
    <row r="21" spans="1:11" x14ac:dyDescent="0.2">
      <c r="A21" s="53"/>
      <c r="B21" s="53" t="s">
        <v>60</v>
      </c>
      <c r="C21" s="53"/>
      <c r="D21" s="53"/>
      <c r="E21" s="53"/>
      <c r="F21" s="53"/>
      <c r="G21" s="53"/>
      <c r="H21" s="53"/>
      <c r="K21" s="54"/>
    </row>
    <row r="22" spans="1:11" x14ac:dyDescent="0.2">
      <c r="A22" s="53"/>
      <c r="B22" s="53" t="s">
        <v>61</v>
      </c>
      <c r="C22" s="53"/>
      <c r="D22" s="53"/>
      <c r="E22" s="53"/>
      <c r="F22" s="53"/>
      <c r="G22" s="53"/>
      <c r="H22" s="53"/>
      <c r="K22" s="54"/>
    </row>
    <row r="23" spans="1:11" x14ac:dyDescent="0.2">
      <c r="A23" s="53"/>
      <c r="B23" s="53" t="s">
        <v>591</v>
      </c>
      <c r="C23" s="53"/>
      <c r="D23" s="53"/>
      <c r="F23" s="53"/>
      <c r="G23" s="53"/>
      <c r="H23" s="53"/>
      <c r="K23" s="54"/>
    </row>
    <row r="24" spans="1:11" x14ac:dyDescent="0.2">
      <c r="A24" s="53"/>
      <c r="B24" s="53" t="s">
        <v>590</v>
      </c>
      <c r="C24" s="53"/>
      <c r="D24" s="53"/>
      <c r="F24" s="53"/>
      <c r="G24" s="53"/>
      <c r="H24" s="53"/>
      <c r="K24" s="54"/>
    </row>
    <row r="25" spans="1:11" x14ac:dyDescent="0.2">
      <c r="A25" s="53"/>
      <c r="B25" s="53"/>
      <c r="C25" s="53"/>
      <c r="D25" s="53"/>
      <c r="E25" s="53"/>
      <c r="F25" s="53"/>
      <c r="G25" s="53"/>
      <c r="H25" s="53"/>
      <c r="K25" s="54"/>
    </row>
    <row r="26" spans="1:11" x14ac:dyDescent="0.2">
      <c r="A26" s="53"/>
      <c r="B26" s="58" t="s">
        <v>62</v>
      </c>
      <c r="C26" s="53"/>
      <c r="D26" s="53"/>
      <c r="E26" s="53"/>
      <c r="F26" s="53"/>
      <c r="G26" s="53"/>
      <c r="H26" s="53"/>
      <c r="K26" s="54"/>
    </row>
    <row r="27" spans="1:11" x14ac:dyDescent="0.2">
      <c r="A27" s="56" t="s">
        <v>63</v>
      </c>
      <c r="B27" s="59" t="s">
        <v>64</v>
      </c>
      <c r="C27" s="53"/>
      <c r="D27" s="53"/>
      <c r="E27" s="53"/>
      <c r="F27" s="53"/>
      <c r="G27" s="53"/>
      <c r="H27" s="53"/>
      <c r="K27" s="54"/>
    </row>
    <row r="28" spans="1:11" x14ac:dyDescent="0.2">
      <c r="A28" s="53"/>
      <c r="B28" s="53"/>
      <c r="C28" s="53"/>
      <c r="D28" s="53"/>
      <c r="E28" s="53"/>
      <c r="F28" s="53"/>
      <c r="G28" s="53"/>
      <c r="H28" s="53"/>
      <c r="K28" s="54"/>
    </row>
    <row r="29" spans="1:11" x14ac:dyDescent="0.2">
      <c r="A29" s="53" t="s">
        <v>65</v>
      </c>
      <c r="B29" s="53" t="s">
        <v>685</v>
      </c>
      <c r="C29" s="53"/>
      <c r="D29" s="53"/>
      <c r="E29" s="53"/>
      <c r="F29" s="53"/>
      <c r="G29" s="53"/>
      <c r="H29" s="53"/>
      <c r="K29" s="54"/>
    </row>
    <row r="30" spans="1:11" x14ac:dyDescent="0.2">
      <c r="A30" s="53"/>
      <c r="B30" s="53"/>
      <c r="C30" s="53"/>
      <c r="D30" s="53"/>
      <c r="E30" s="53"/>
      <c r="F30" s="53"/>
      <c r="G30" s="53"/>
      <c r="H30" s="53"/>
      <c r="K30" s="54"/>
    </row>
    <row r="31" spans="1:11" x14ac:dyDescent="0.2">
      <c r="A31" s="53" t="s">
        <v>801</v>
      </c>
      <c r="B31" s="53"/>
      <c r="C31" s="53"/>
      <c r="D31" s="53"/>
      <c r="E31" s="53"/>
      <c r="F31" s="53"/>
      <c r="G31" s="53"/>
      <c r="H31" s="53"/>
      <c r="K31" s="54"/>
    </row>
    <row r="32" spans="1:11" x14ac:dyDescent="0.2">
      <c r="A32" s="53"/>
      <c r="B32" s="53"/>
      <c r="C32" s="53"/>
      <c r="D32" s="53"/>
      <c r="E32" s="53"/>
      <c r="F32" s="53"/>
      <c r="G32" s="53"/>
      <c r="H32" s="53"/>
      <c r="K32" s="54"/>
    </row>
    <row r="33" spans="1:11" x14ac:dyDescent="0.2">
      <c r="A33" s="53" t="s">
        <v>66</v>
      </c>
      <c r="B33" s="60"/>
      <c r="C33" s="236" t="s">
        <v>658</v>
      </c>
      <c r="D33" s="237"/>
      <c r="E33" s="88" t="s">
        <v>587</v>
      </c>
      <c r="F33" s="88"/>
      <c r="G33" s="88"/>
      <c r="H33" s="88"/>
      <c r="I33" s="90"/>
      <c r="K33" s="54"/>
    </row>
    <row r="34" spans="1:11" x14ac:dyDescent="0.2">
      <c r="A34" s="53" t="s">
        <v>66</v>
      </c>
      <c r="B34" s="60"/>
      <c r="C34" s="236" t="s">
        <v>659</v>
      </c>
      <c r="D34" s="237"/>
      <c r="E34" s="88" t="s">
        <v>660</v>
      </c>
      <c r="F34" s="88"/>
      <c r="G34" s="88"/>
      <c r="H34" s="88"/>
      <c r="I34" s="90"/>
      <c r="K34" s="54"/>
    </row>
    <row r="35" spans="1:11" x14ac:dyDescent="0.2">
      <c r="A35" s="53"/>
      <c r="B35" s="60"/>
      <c r="C35" s="88"/>
      <c r="D35" s="89"/>
      <c r="E35" s="88"/>
      <c r="F35" s="88"/>
      <c r="G35" s="88"/>
      <c r="H35" s="88"/>
      <c r="I35" s="90"/>
      <c r="K35" s="54"/>
    </row>
    <row r="36" spans="1:11" x14ac:dyDescent="0.2">
      <c r="A36" s="53" t="s">
        <v>66</v>
      </c>
      <c r="B36" s="60"/>
      <c r="C36" s="236" t="s">
        <v>661</v>
      </c>
      <c r="D36" s="237"/>
      <c r="E36" s="88" t="s">
        <v>662</v>
      </c>
      <c r="F36" s="88"/>
      <c r="G36" s="88"/>
      <c r="H36" s="88"/>
      <c r="I36" s="90"/>
      <c r="K36" s="54"/>
    </row>
    <row r="37" spans="1:11" x14ac:dyDescent="0.2">
      <c r="A37" s="53" t="s">
        <v>66</v>
      </c>
      <c r="B37" s="60"/>
      <c r="C37" s="236" t="s">
        <v>663</v>
      </c>
      <c r="D37" s="237"/>
      <c r="E37" s="88" t="s">
        <v>664</v>
      </c>
      <c r="F37" s="88"/>
      <c r="G37" s="88"/>
      <c r="H37" s="88"/>
      <c r="I37" s="90"/>
      <c r="K37" s="54"/>
    </row>
    <row r="38" spans="1:11" x14ac:dyDescent="0.2">
      <c r="A38" s="53"/>
      <c r="B38" s="60"/>
      <c r="C38" s="88"/>
      <c r="D38" s="89"/>
      <c r="E38" s="88"/>
      <c r="F38" s="88"/>
      <c r="G38" s="88"/>
      <c r="H38" s="88"/>
      <c r="I38" s="90"/>
      <c r="K38" s="54"/>
    </row>
    <row r="39" spans="1:11" x14ac:dyDescent="0.2">
      <c r="A39" s="53" t="s">
        <v>66</v>
      </c>
      <c r="B39" s="60"/>
      <c r="C39" s="236" t="s">
        <v>665</v>
      </c>
      <c r="D39" s="237"/>
      <c r="E39" s="88" t="s">
        <v>666</v>
      </c>
      <c r="F39" s="88"/>
      <c r="G39" s="88"/>
      <c r="H39" s="88"/>
      <c r="I39" s="90"/>
      <c r="K39" s="54"/>
    </row>
    <row r="40" spans="1:11" x14ac:dyDescent="0.2">
      <c r="A40" s="53"/>
      <c r="B40" s="60"/>
      <c r="C40" s="88"/>
      <c r="D40" s="89"/>
      <c r="E40" s="88"/>
      <c r="F40" s="88"/>
      <c r="G40" s="88"/>
      <c r="H40" s="88"/>
      <c r="I40" s="90"/>
      <c r="K40" s="54"/>
    </row>
    <row r="41" spans="1:11" x14ac:dyDescent="0.2">
      <c r="A41" s="53" t="s">
        <v>66</v>
      </c>
      <c r="B41" s="60"/>
      <c r="C41" s="236" t="s">
        <v>667</v>
      </c>
      <c r="D41" s="237"/>
      <c r="E41" s="88" t="s">
        <v>668</v>
      </c>
      <c r="F41" s="88"/>
      <c r="G41" s="88"/>
      <c r="H41" s="88"/>
      <c r="I41" s="90"/>
      <c r="K41" s="54"/>
    </row>
    <row r="42" spans="1:11" x14ac:dyDescent="0.2">
      <c r="A42" s="53" t="s">
        <v>66</v>
      </c>
      <c r="B42" s="60"/>
      <c r="C42" s="88" t="s">
        <v>669</v>
      </c>
      <c r="D42" s="89"/>
      <c r="E42" s="88" t="s">
        <v>670</v>
      </c>
      <c r="F42" s="88"/>
      <c r="G42" s="88"/>
      <c r="H42" s="88"/>
      <c r="I42" s="90"/>
      <c r="K42" s="54"/>
    </row>
    <row r="43" spans="1:11" x14ac:dyDescent="0.2">
      <c r="A43" s="53" t="s">
        <v>66</v>
      </c>
      <c r="B43" s="60"/>
      <c r="C43" s="88" t="s">
        <v>671</v>
      </c>
      <c r="D43" s="89"/>
      <c r="E43" s="88" t="s">
        <v>672</v>
      </c>
      <c r="F43" s="88"/>
      <c r="G43" s="88"/>
      <c r="H43" s="88"/>
      <c r="I43" s="90"/>
      <c r="K43" s="54"/>
    </row>
    <row r="44" spans="1:11" x14ac:dyDescent="0.2">
      <c r="A44" s="53"/>
      <c r="B44" s="60"/>
      <c r="C44" s="88"/>
      <c r="D44" s="89"/>
      <c r="E44" s="88"/>
      <c r="F44" s="88"/>
      <c r="G44" s="88"/>
      <c r="H44" s="88"/>
      <c r="I44" s="90"/>
      <c r="K44" s="54"/>
    </row>
    <row r="45" spans="1:11" x14ac:dyDescent="0.2">
      <c r="A45" s="53" t="s">
        <v>66</v>
      </c>
      <c r="B45" s="60"/>
      <c r="C45" s="236" t="s">
        <v>673</v>
      </c>
      <c r="D45" s="237"/>
      <c r="E45" s="88" t="s">
        <v>676</v>
      </c>
      <c r="F45" s="88"/>
      <c r="G45" s="88"/>
      <c r="H45" s="88"/>
      <c r="I45" s="90"/>
      <c r="K45" s="54"/>
    </row>
    <row r="46" spans="1:11" x14ac:dyDescent="0.2">
      <c r="A46" s="53" t="s">
        <v>66</v>
      </c>
      <c r="B46" s="60"/>
      <c r="C46" s="236" t="s">
        <v>674</v>
      </c>
      <c r="D46" s="237"/>
      <c r="E46" s="88" t="s">
        <v>677</v>
      </c>
      <c r="F46" s="88"/>
      <c r="G46" s="88"/>
      <c r="H46" s="88"/>
      <c r="I46" s="90"/>
      <c r="K46" s="54"/>
    </row>
    <row r="47" spans="1:11" x14ac:dyDescent="0.2">
      <c r="A47" s="53" t="s">
        <v>66</v>
      </c>
      <c r="B47" s="60"/>
      <c r="C47" s="236" t="s">
        <v>675</v>
      </c>
      <c r="D47" s="237"/>
      <c r="E47" s="88" t="s">
        <v>678</v>
      </c>
      <c r="F47" s="88"/>
      <c r="G47" s="88"/>
      <c r="H47" s="88"/>
      <c r="I47" s="90"/>
      <c r="K47" s="54"/>
    </row>
    <row r="48" spans="1:11" x14ac:dyDescent="0.2">
      <c r="A48" s="53"/>
      <c r="B48" s="60"/>
      <c r="C48" s="236"/>
      <c r="D48" s="237"/>
      <c r="E48" s="88"/>
      <c r="F48" s="88"/>
      <c r="G48" s="88"/>
      <c r="H48" s="88"/>
      <c r="I48" s="90"/>
      <c r="K48" s="54"/>
    </row>
    <row r="49" spans="1:11" x14ac:dyDescent="0.2">
      <c r="A49" s="53" t="s">
        <v>66</v>
      </c>
      <c r="B49" s="60"/>
      <c r="C49" s="236" t="s">
        <v>679</v>
      </c>
      <c r="D49" s="237"/>
      <c r="E49" s="88" t="s">
        <v>680</v>
      </c>
      <c r="F49" s="88"/>
      <c r="G49" s="88"/>
      <c r="H49" s="88"/>
      <c r="I49" s="90"/>
      <c r="K49" s="54"/>
    </row>
    <row r="50" spans="1:11" x14ac:dyDescent="0.2">
      <c r="A50" s="53" t="s">
        <v>66</v>
      </c>
      <c r="B50" s="60"/>
      <c r="C50" s="88" t="s">
        <v>681</v>
      </c>
      <c r="D50" s="89"/>
      <c r="E50" s="88" t="s">
        <v>682</v>
      </c>
      <c r="F50" s="88"/>
      <c r="G50" s="88"/>
      <c r="H50" s="88"/>
      <c r="I50" s="90"/>
      <c r="K50" s="54"/>
    </row>
    <row r="51" spans="1:11" x14ac:dyDescent="0.2">
      <c r="A51" s="53" t="s">
        <v>66</v>
      </c>
      <c r="B51" s="60"/>
      <c r="C51" s="88" t="s">
        <v>684</v>
      </c>
      <c r="D51" s="89"/>
      <c r="E51" s="88" t="s">
        <v>683</v>
      </c>
      <c r="F51" s="88"/>
      <c r="G51" s="88"/>
      <c r="H51" s="88"/>
      <c r="I51" s="90"/>
      <c r="K51" s="54"/>
    </row>
    <row r="52" spans="1:11" x14ac:dyDescent="0.2">
      <c r="A52" s="53"/>
      <c r="B52" s="60"/>
      <c r="C52" s="88"/>
      <c r="D52" s="89"/>
      <c r="E52" s="88"/>
      <c r="F52" s="88"/>
      <c r="G52" s="88"/>
      <c r="H52" s="88"/>
      <c r="I52" s="90"/>
      <c r="K52" s="54"/>
    </row>
    <row r="53" spans="1:11" x14ac:dyDescent="0.2">
      <c r="A53" s="53" t="s">
        <v>66</v>
      </c>
      <c r="B53" s="60"/>
      <c r="C53" s="88" t="s">
        <v>686</v>
      </c>
      <c r="D53" s="89"/>
      <c r="E53" s="88" t="s">
        <v>687</v>
      </c>
      <c r="F53" s="88"/>
      <c r="G53" s="88"/>
      <c r="H53" s="88"/>
      <c r="I53" s="90"/>
      <c r="K53" s="54"/>
    </row>
    <row r="54" spans="1:11" x14ac:dyDescent="0.2">
      <c r="A54" s="53" t="s">
        <v>66</v>
      </c>
      <c r="B54" s="60"/>
      <c r="C54" s="88" t="s">
        <v>690</v>
      </c>
      <c r="D54" s="89"/>
      <c r="E54" s="88" t="s">
        <v>688</v>
      </c>
      <c r="F54" s="88"/>
      <c r="G54" s="88"/>
      <c r="H54" s="88"/>
      <c r="I54" s="90"/>
      <c r="K54" s="54"/>
    </row>
    <row r="55" spans="1:11" x14ac:dyDescent="0.2">
      <c r="A55" s="53" t="s">
        <v>66</v>
      </c>
      <c r="B55" s="60"/>
      <c r="C55" s="88" t="s">
        <v>691</v>
      </c>
      <c r="D55" s="89"/>
      <c r="E55" s="88" t="s">
        <v>689</v>
      </c>
      <c r="F55" s="88"/>
      <c r="G55" s="88"/>
      <c r="H55" s="88"/>
      <c r="I55" s="90"/>
      <c r="K55" s="54"/>
    </row>
    <row r="56" spans="1:11" x14ac:dyDescent="0.2">
      <c r="A56" s="53" t="s">
        <v>66</v>
      </c>
      <c r="B56" s="60"/>
      <c r="C56" s="88" t="s">
        <v>692</v>
      </c>
      <c r="D56" s="89"/>
      <c r="E56" s="88" t="s">
        <v>693</v>
      </c>
      <c r="F56" s="88"/>
      <c r="G56" s="88"/>
      <c r="H56" s="88"/>
      <c r="I56" s="90"/>
      <c r="K56" s="54"/>
    </row>
    <row r="57" spans="1:11" x14ac:dyDescent="0.2">
      <c r="A57" s="53"/>
      <c r="B57" s="60"/>
      <c r="C57" s="88"/>
      <c r="D57" s="89"/>
      <c r="E57" s="88"/>
      <c r="F57" s="88"/>
      <c r="G57" s="88"/>
      <c r="H57" s="88"/>
      <c r="I57" s="90"/>
      <c r="K57" s="54"/>
    </row>
    <row r="58" spans="1:11" x14ac:dyDescent="0.2">
      <c r="A58" s="53" t="s">
        <v>66</v>
      </c>
      <c r="B58" s="60"/>
      <c r="C58" s="236" t="s">
        <v>694</v>
      </c>
      <c r="D58" s="237"/>
      <c r="E58" s="88" t="s">
        <v>695</v>
      </c>
      <c r="F58" s="88"/>
      <c r="G58" s="88"/>
      <c r="H58" s="88"/>
      <c r="I58" s="90"/>
      <c r="K58" s="54"/>
    </row>
    <row r="59" spans="1:11" x14ac:dyDescent="0.2">
      <c r="A59" s="53" t="s">
        <v>66</v>
      </c>
      <c r="B59" s="60"/>
      <c r="C59" s="236" t="s">
        <v>697</v>
      </c>
      <c r="D59" s="237"/>
      <c r="E59" s="88" t="s">
        <v>696</v>
      </c>
      <c r="F59" s="88"/>
      <c r="G59" s="88"/>
      <c r="H59" s="88"/>
      <c r="I59" s="90"/>
      <c r="K59" s="54"/>
    </row>
    <row r="60" spans="1:11" x14ac:dyDescent="0.2">
      <c r="A60" s="53" t="s">
        <v>66</v>
      </c>
      <c r="B60" s="60"/>
      <c r="C60" s="236" t="s">
        <v>698</v>
      </c>
      <c r="D60" s="237"/>
      <c r="E60" s="88" t="s">
        <v>699</v>
      </c>
      <c r="F60" s="88"/>
      <c r="G60" s="88"/>
      <c r="H60" s="88"/>
      <c r="I60" s="90"/>
      <c r="K60" s="54"/>
    </row>
    <row r="61" spans="1:11" x14ac:dyDescent="0.2">
      <c r="A61" s="53" t="s">
        <v>66</v>
      </c>
      <c r="B61" s="60"/>
      <c r="C61" s="236" t="s">
        <v>701</v>
      </c>
      <c r="D61" s="237"/>
      <c r="E61" s="88" t="s">
        <v>700</v>
      </c>
      <c r="F61" s="88"/>
      <c r="G61" s="88"/>
      <c r="H61" s="88"/>
      <c r="I61" s="90"/>
      <c r="K61" s="54"/>
    </row>
    <row r="62" spans="1:11" x14ac:dyDescent="0.2">
      <c r="A62" s="53"/>
      <c r="B62" s="60"/>
      <c r="C62" s="88"/>
      <c r="D62" s="89"/>
      <c r="E62" s="88"/>
      <c r="F62" s="88"/>
      <c r="G62" s="88"/>
      <c r="H62" s="88"/>
      <c r="I62" s="90"/>
      <c r="K62" s="54"/>
    </row>
    <row r="63" spans="1:11" x14ac:dyDescent="0.2">
      <c r="A63" s="53" t="s">
        <v>1223</v>
      </c>
      <c r="B63" s="60"/>
      <c r="C63" s="88"/>
      <c r="D63" s="89"/>
      <c r="E63" s="88"/>
      <c r="F63" s="88"/>
      <c r="G63" s="88"/>
      <c r="H63" s="88"/>
      <c r="I63" s="90"/>
      <c r="K63" s="54"/>
    </row>
    <row r="64" spans="1:11" x14ac:dyDescent="0.2">
      <c r="A64" s="53"/>
      <c r="B64" s="60"/>
      <c r="C64" s="88"/>
      <c r="D64" s="89"/>
      <c r="E64" s="88"/>
      <c r="F64" s="88"/>
      <c r="G64" s="88"/>
      <c r="H64" s="88"/>
      <c r="I64" s="90"/>
      <c r="K64" s="54"/>
    </row>
    <row r="65" spans="1:14" x14ac:dyDescent="0.2">
      <c r="A65" s="53" t="s">
        <v>66</v>
      </c>
      <c r="B65" s="60"/>
      <c r="C65" s="236" t="s">
        <v>1221</v>
      </c>
      <c r="D65" s="237"/>
      <c r="E65" s="88" t="s">
        <v>1222</v>
      </c>
      <c r="F65" s="88"/>
      <c r="G65" s="88"/>
      <c r="H65" s="88"/>
      <c r="I65" s="90"/>
      <c r="K65" s="54"/>
    </row>
    <row r="66" spans="1:14" x14ac:dyDescent="0.2">
      <c r="A66" s="53" t="s">
        <v>66</v>
      </c>
      <c r="B66" s="60"/>
      <c r="C66" s="236" t="s">
        <v>1224</v>
      </c>
      <c r="D66" s="237"/>
      <c r="E66" s="88" t="s">
        <v>1225</v>
      </c>
      <c r="F66" s="88"/>
      <c r="G66" s="88"/>
      <c r="H66" s="88"/>
      <c r="I66" s="90"/>
      <c r="K66" s="54"/>
    </row>
    <row r="67" spans="1:14" x14ac:dyDescent="0.2">
      <c r="A67" s="53" t="s">
        <v>66</v>
      </c>
      <c r="B67" s="60"/>
      <c r="C67" s="236" t="s">
        <v>1226</v>
      </c>
      <c r="D67" s="237"/>
      <c r="E67" s="88" t="s">
        <v>1227</v>
      </c>
      <c r="F67" s="88"/>
      <c r="G67" s="88"/>
      <c r="H67" s="88"/>
      <c r="I67" s="90"/>
      <c r="K67" s="54"/>
    </row>
    <row r="68" spans="1:14" x14ac:dyDescent="0.2">
      <c r="A68" s="176"/>
      <c r="B68" s="60"/>
      <c r="C68" s="88"/>
      <c r="D68" s="89"/>
      <c r="E68" s="88"/>
      <c r="F68" s="88"/>
      <c r="G68" s="88"/>
      <c r="H68" s="88"/>
      <c r="I68" s="90"/>
      <c r="K68" s="54"/>
    </row>
    <row r="69" spans="1:14" x14ac:dyDescent="0.2">
      <c r="A69" s="53" t="s">
        <v>1228</v>
      </c>
      <c r="B69" s="60"/>
      <c r="C69" s="88"/>
      <c r="D69" s="89"/>
      <c r="E69" s="88"/>
      <c r="F69" s="88"/>
      <c r="G69" s="88"/>
      <c r="H69" s="88"/>
      <c r="I69" s="90"/>
      <c r="K69" s="54"/>
    </row>
    <row r="70" spans="1:14" x14ac:dyDescent="0.2">
      <c r="A70" s="53"/>
      <c r="B70" s="60"/>
      <c r="C70" s="88"/>
      <c r="D70" s="89"/>
      <c r="E70" s="88"/>
      <c r="F70" s="88"/>
      <c r="G70" s="88"/>
      <c r="H70" s="88"/>
      <c r="I70" s="90"/>
      <c r="K70" s="54"/>
    </row>
    <row r="71" spans="1:14" x14ac:dyDescent="0.2">
      <c r="A71" s="53" t="s">
        <v>66</v>
      </c>
      <c r="B71" s="60"/>
      <c r="C71" s="236" t="s">
        <v>1229</v>
      </c>
      <c r="D71" s="237"/>
      <c r="E71" s="88" t="s">
        <v>1230</v>
      </c>
      <c r="F71" s="88"/>
      <c r="G71" s="88"/>
      <c r="H71" s="88"/>
      <c r="I71" s="90"/>
      <c r="K71" s="54"/>
    </row>
    <row r="72" spans="1:14" x14ac:dyDescent="0.2">
      <c r="A72" s="53" t="s">
        <v>66</v>
      </c>
      <c r="B72" s="60"/>
      <c r="C72" s="236" t="s">
        <v>1231</v>
      </c>
      <c r="D72" s="237"/>
      <c r="E72" s="88" t="s">
        <v>1233</v>
      </c>
      <c r="F72" s="88"/>
      <c r="G72" s="88"/>
      <c r="H72" s="88"/>
      <c r="I72" s="90"/>
      <c r="K72" s="54"/>
    </row>
    <row r="73" spans="1:14" x14ac:dyDescent="0.2">
      <c r="A73" s="53" t="s">
        <v>66</v>
      </c>
      <c r="B73" s="60"/>
      <c r="C73" s="236" t="s">
        <v>1232</v>
      </c>
      <c r="D73" s="237"/>
      <c r="E73" s="88" t="s">
        <v>1234</v>
      </c>
      <c r="F73" s="88"/>
      <c r="G73" s="88"/>
      <c r="H73" s="88"/>
      <c r="I73" s="90"/>
      <c r="K73" s="54"/>
    </row>
    <row r="74" spans="1:14" s="57" customFormat="1" x14ac:dyDescent="0.2">
      <c r="A74" s="53"/>
      <c r="B74" s="62"/>
      <c r="C74" s="53"/>
      <c r="D74" s="53"/>
      <c r="E74" s="53"/>
      <c r="F74" s="53"/>
      <c r="G74" s="53"/>
      <c r="H74" s="53"/>
      <c r="I74" s="50"/>
      <c r="K74" s="50"/>
      <c r="L74" s="50"/>
      <c r="M74" s="50"/>
      <c r="N74" s="50"/>
    </row>
    <row r="75" spans="1:14" s="57" customFormat="1" x14ac:dyDescent="0.2">
      <c r="A75" s="53" t="s">
        <v>67</v>
      </c>
      <c r="B75" s="53" t="s">
        <v>68</v>
      </c>
      <c r="C75" s="53"/>
      <c r="D75" s="53"/>
      <c r="E75" s="53"/>
      <c r="F75" s="53"/>
      <c r="G75" s="53"/>
      <c r="H75" s="53"/>
      <c r="I75" s="50"/>
      <c r="K75" s="50"/>
      <c r="L75" s="50"/>
      <c r="M75" s="50"/>
      <c r="N75" s="50"/>
    </row>
    <row r="76" spans="1:14" s="57" customFormat="1" ht="14" customHeight="1" x14ac:dyDescent="0.2">
      <c r="A76" s="53"/>
      <c r="B76" s="53"/>
      <c r="C76" s="53"/>
      <c r="D76" s="53"/>
      <c r="E76" s="53"/>
      <c r="F76" s="53"/>
      <c r="G76" s="53"/>
      <c r="H76" s="53"/>
      <c r="I76" s="50"/>
      <c r="K76" s="50"/>
      <c r="L76" s="50"/>
      <c r="M76" s="50"/>
      <c r="N76" s="50"/>
    </row>
    <row r="77" spans="1:14" s="57" customFormat="1" ht="16" customHeight="1" x14ac:dyDescent="0.2">
      <c r="A77" s="53"/>
      <c r="B77" s="63" t="s">
        <v>69</v>
      </c>
      <c r="C77" s="53" t="s">
        <v>702</v>
      </c>
      <c r="D77" s="53"/>
      <c r="E77" s="53"/>
      <c r="F77" s="53"/>
      <c r="G77" s="53"/>
      <c r="H77" s="53"/>
      <c r="I77" s="50"/>
      <c r="K77" s="50"/>
      <c r="L77" s="50"/>
      <c r="M77" s="50"/>
      <c r="N77" s="50"/>
    </row>
    <row r="78" spans="1:14" s="57" customFormat="1" x14ac:dyDescent="0.2">
      <c r="A78" s="53"/>
      <c r="B78" s="63" t="s">
        <v>69</v>
      </c>
      <c r="C78" s="53" t="s">
        <v>70</v>
      </c>
      <c r="D78" s="53"/>
      <c r="E78" s="53"/>
      <c r="F78" s="53"/>
      <c r="G78" s="53"/>
      <c r="H78" s="53"/>
      <c r="I78" s="50"/>
      <c r="K78" s="50"/>
      <c r="L78" s="50"/>
      <c r="M78" s="50"/>
      <c r="N78" s="50"/>
    </row>
    <row r="79" spans="1:14" s="57" customFormat="1" x14ac:dyDescent="0.2">
      <c r="A79" s="53"/>
      <c r="B79" s="63" t="s">
        <v>69</v>
      </c>
      <c r="C79" s="53" t="s">
        <v>71</v>
      </c>
      <c r="D79" s="53"/>
      <c r="E79" s="53"/>
      <c r="F79" s="53"/>
      <c r="G79" s="53"/>
      <c r="H79" s="53"/>
      <c r="I79" s="50"/>
      <c r="K79" s="50"/>
      <c r="L79" s="50"/>
      <c r="M79" s="50"/>
      <c r="N79" s="50"/>
    </row>
    <row r="80" spans="1:14" s="57" customFormat="1" x14ac:dyDescent="0.2">
      <c r="A80" s="53"/>
      <c r="B80" s="53"/>
      <c r="C80" s="53"/>
      <c r="D80" s="53"/>
      <c r="E80" s="53"/>
      <c r="F80" s="53"/>
      <c r="G80" s="53"/>
      <c r="H80" s="53"/>
      <c r="I80" s="50"/>
      <c r="K80" s="50"/>
      <c r="L80" s="50"/>
      <c r="M80" s="50"/>
      <c r="N80" s="50"/>
    </row>
    <row r="81" spans="1:14" s="57" customFormat="1" ht="29" customHeight="1" x14ac:dyDescent="0.2">
      <c r="A81" s="53" t="s">
        <v>72</v>
      </c>
      <c r="B81" s="217" t="s">
        <v>73</v>
      </c>
      <c r="C81" s="218"/>
      <c r="D81" s="218"/>
      <c r="E81" s="218"/>
      <c r="F81" s="218"/>
      <c r="G81" s="218"/>
      <c r="H81" s="218"/>
      <c r="I81" s="219"/>
      <c r="K81" s="50"/>
      <c r="L81" s="50"/>
      <c r="M81" s="50"/>
      <c r="N81" s="50"/>
    </row>
    <row r="82" spans="1:14" s="57" customFormat="1" x14ac:dyDescent="0.2">
      <c r="A82" s="53"/>
      <c r="B82" s="53"/>
      <c r="C82" s="53"/>
      <c r="D82" s="53"/>
      <c r="E82" s="53"/>
      <c r="F82" s="53"/>
      <c r="G82" s="53"/>
      <c r="H82" s="53"/>
      <c r="I82" s="50"/>
      <c r="K82" s="50"/>
      <c r="L82" s="50"/>
      <c r="M82" s="50"/>
      <c r="N82" s="50"/>
    </row>
    <row r="83" spans="1:14" s="57" customFormat="1" x14ac:dyDescent="0.2">
      <c r="A83" s="53"/>
      <c r="B83" s="53"/>
      <c r="C83" s="53"/>
      <c r="D83" s="53"/>
      <c r="E83" s="53"/>
      <c r="F83" s="53"/>
      <c r="G83" s="53"/>
      <c r="H83" s="53"/>
      <c r="I83" s="50"/>
      <c r="K83" s="50"/>
      <c r="L83" s="50"/>
      <c r="M83" s="50"/>
      <c r="N83" s="50"/>
    </row>
    <row r="84" spans="1:14" s="57" customFormat="1" x14ac:dyDescent="0.2">
      <c r="A84" s="56" t="s">
        <v>74</v>
      </c>
      <c r="B84" s="56" t="s">
        <v>75</v>
      </c>
      <c r="C84" s="53"/>
      <c r="D84" s="53"/>
      <c r="E84" s="53"/>
      <c r="F84" s="53"/>
      <c r="G84" s="53"/>
      <c r="H84" s="53"/>
      <c r="I84" s="50"/>
      <c r="K84" s="50"/>
      <c r="L84" s="50"/>
      <c r="M84" s="50"/>
      <c r="N84" s="50"/>
    </row>
    <row r="85" spans="1:14" s="57" customFormat="1" x14ac:dyDescent="0.2">
      <c r="A85" s="53"/>
      <c r="B85" s="53"/>
      <c r="C85" s="53"/>
      <c r="D85" s="53"/>
      <c r="E85" s="53"/>
      <c r="F85" s="53"/>
      <c r="G85" s="53"/>
      <c r="H85" s="53"/>
      <c r="I85" s="50"/>
      <c r="K85" s="50"/>
      <c r="L85" s="50"/>
      <c r="M85" s="50"/>
      <c r="N85" s="50"/>
    </row>
    <row r="86" spans="1:14" s="57" customFormat="1" x14ac:dyDescent="0.2">
      <c r="A86" s="53" t="s">
        <v>76</v>
      </c>
      <c r="B86" s="53" t="s">
        <v>77</v>
      </c>
      <c r="C86" s="53"/>
      <c r="D86" s="53"/>
      <c r="E86" s="53"/>
      <c r="F86" s="53"/>
      <c r="G86" s="53"/>
      <c r="H86" s="53"/>
      <c r="I86" s="50"/>
      <c r="K86" s="50"/>
      <c r="L86" s="50"/>
      <c r="M86" s="50"/>
      <c r="N86" s="50"/>
    </row>
    <row r="87" spans="1:14" s="57" customFormat="1" x14ac:dyDescent="0.2">
      <c r="A87" s="53"/>
      <c r="B87" s="53" t="s">
        <v>599</v>
      </c>
      <c r="C87" s="53"/>
      <c r="D87" s="53"/>
      <c r="E87" s="53"/>
      <c r="F87" s="53"/>
      <c r="G87" s="53"/>
      <c r="H87" s="53"/>
      <c r="I87" s="50"/>
      <c r="K87" s="50"/>
      <c r="L87" s="50"/>
      <c r="M87" s="50"/>
      <c r="N87" s="50"/>
    </row>
    <row r="88" spans="1:14" s="57" customFormat="1" x14ac:dyDescent="0.2">
      <c r="A88" s="53"/>
      <c r="B88" s="53"/>
      <c r="C88" s="53"/>
      <c r="D88" s="53"/>
      <c r="E88" s="53"/>
      <c r="F88" s="53"/>
      <c r="G88" s="53"/>
      <c r="H88" s="53"/>
      <c r="I88" s="50"/>
      <c r="K88" s="50"/>
      <c r="L88" s="50"/>
      <c r="M88" s="50"/>
      <c r="N88" s="50"/>
    </row>
    <row r="89" spans="1:14" s="57" customFormat="1" x14ac:dyDescent="0.2">
      <c r="A89" s="53" t="s">
        <v>78</v>
      </c>
      <c r="B89" s="53" t="s">
        <v>79</v>
      </c>
      <c r="C89" s="53"/>
      <c r="D89" s="53"/>
      <c r="E89" s="53"/>
      <c r="F89" s="53"/>
      <c r="G89" s="53"/>
      <c r="H89" s="53"/>
      <c r="I89" s="50"/>
      <c r="K89" s="50"/>
      <c r="L89" s="50"/>
      <c r="M89" s="50"/>
      <c r="N89" s="50"/>
    </row>
    <row r="90" spans="1:14" s="57" customFormat="1" ht="35" customHeight="1" x14ac:dyDescent="0.2">
      <c r="A90" s="53"/>
      <c r="B90" s="217" t="s">
        <v>703</v>
      </c>
      <c r="C90" s="218"/>
      <c r="D90" s="218"/>
      <c r="E90" s="218"/>
      <c r="F90" s="218"/>
      <c r="G90" s="218"/>
      <c r="H90" s="218"/>
      <c r="I90" s="219"/>
      <c r="K90" s="50"/>
      <c r="L90" s="50"/>
      <c r="M90" s="50"/>
      <c r="N90" s="50"/>
    </row>
    <row r="91" spans="1:14" s="57" customFormat="1" x14ac:dyDescent="0.2">
      <c r="A91" s="53"/>
      <c r="B91" s="53"/>
      <c r="C91" s="53"/>
      <c r="D91" s="53"/>
      <c r="E91" s="53"/>
      <c r="F91" s="53"/>
      <c r="G91" s="53"/>
      <c r="H91" s="53"/>
      <c r="I91" s="50"/>
      <c r="K91" s="50"/>
      <c r="L91" s="50"/>
      <c r="M91" s="50"/>
      <c r="N91" s="50"/>
    </row>
    <row r="92" spans="1:14" s="57" customFormat="1" x14ac:dyDescent="0.2">
      <c r="A92" s="53" t="s">
        <v>80</v>
      </c>
      <c r="B92" s="53" t="s">
        <v>81</v>
      </c>
      <c r="C92" s="53"/>
      <c r="D92" s="53"/>
      <c r="E92" s="53"/>
      <c r="F92" s="53"/>
      <c r="G92" s="53"/>
      <c r="H92" s="53"/>
      <c r="I92" s="50"/>
      <c r="K92" s="50"/>
      <c r="L92" s="50"/>
      <c r="M92" s="50"/>
      <c r="N92" s="50"/>
    </row>
    <row r="93" spans="1:14" s="57" customFormat="1" ht="33" customHeight="1" x14ac:dyDescent="0.2">
      <c r="A93" s="53"/>
      <c r="B93" s="217" t="s">
        <v>601</v>
      </c>
      <c r="C93" s="218"/>
      <c r="D93" s="218"/>
      <c r="E93" s="218"/>
      <c r="F93" s="218"/>
      <c r="G93" s="218"/>
      <c r="H93" s="218"/>
      <c r="I93" s="219"/>
      <c r="K93" s="50"/>
      <c r="L93" s="50"/>
      <c r="M93" s="50"/>
      <c r="N93" s="50"/>
    </row>
    <row r="94" spans="1:14" s="57" customFormat="1" x14ac:dyDescent="0.2">
      <c r="A94" s="53"/>
      <c r="B94" s="53"/>
      <c r="C94" s="53"/>
      <c r="D94" s="53"/>
      <c r="E94" s="53"/>
      <c r="F94" s="53"/>
      <c r="G94" s="53"/>
      <c r="H94" s="53"/>
      <c r="I94" s="50"/>
      <c r="K94" s="50"/>
      <c r="L94" s="50"/>
      <c r="M94" s="50"/>
      <c r="N94" s="50"/>
    </row>
    <row r="95" spans="1:14" s="57" customFormat="1" x14ac:dyDescent="0.2">
      <c r="A95" s="53" t="s">
        <v>82</v>
      </c>
      <c r="B95" s="53" t="s">
        <v>81</v>
      </c>
      <c r="C95" s="53"/>
      <c r="D95" s="53"/>
      <c r="E95" s="53"/>
      <c r="F95" s="53"/>
      <c r="G95" s="53"/>
      <c r="H95" s="53"/>
      <c r="I95" s="50"/>
      <c r="K95" s="50"/>
      <c r="L95" s="50"/>
      <c r="M95" s="50"/>
      <c r="N95" s="50"/>
    </row>
    <row r="96" spans="1:14" s="57" customFormat="1" ht="40" customHeight="1" x14ac:dyDescent="0.2">
      <c r="A96" s="53"/>
      <c r="B96" s="217" t="s">
        <v>704</v>
      </c>
      <c r="C96" s="222"/>
      <c r="D96" s="222"/>
      <c r="E96" s="222"/>
      <c r="F96" s="222"/>
      <c r="G96" s="222"/>
      <c r="H96" s="222"/>
      <c r="I96" s="223"/>
      <c r="J96" s="158">
        <v>750</v>
      </c>
      <c r="K96" s="50"/>
      <c r="L96" s="50"/>
      <c r="M96" s="50"/>
      <c r="N96" s="50"/>
    </row>
    <row r="97" spans="1:14" s="57" customFormat="1" x14ac:dyDescent="0.2">
      <c r="A97" s="53"/>
      <c r="B97" s="53"/>
      <c r="C97" s="53"/>
      <c r="D97" s="53"/>
      <c r="E97" s="53"/>
      <c r="F97" s="53"/>
      <c r="G97" s="53"/>
      <c r="H97" s="53"/>
      <c r="I97" s="50"/>
      <c r="K97" s="50"/>
      <c r="L97" s="50"/>
      <c r="M97" s="50"/>
      <c r="N97" s="50"/>
    </row>
    <row r="98" spans="1:14" s="57" customFormat="1" x14ac:dyDescent="0.2">
      <c r="A98" s="53" t="s">
        <v>83</v>
      </c>
      <c r="B98" s="53" t="s">
        <v>84</v>
      </c>
      <c r="C98" s="53"/>
      <c r="D98" s="53"/>
      <c r="E98" s="53"/>
      <c r="F98" s="53"/>
      <c r="G98" s="53"/>
      <c r="H98" s="53"/>
      <c r="I98" s="50"/>
      <c r="K98" s="50"/>
      <c r="L98" s="50"/>
      <c r="M98" s="50"/>
      <c r="N98" s="50"/>
    </row>
    <row r="99" spans="1:14" s="57" customFormat="1" ht="14.25" customHeight="1" x14ac:dyDescent="0.2">
      <c r="A99" s="53"/>
      <c r="B99" s="217" t="s">
        <v>602</v>
      </c>
      <c r="C99" s="218"/>
      <c r="D99" s="218"/>
      <c r="E99" s="218"/>
      <c r="F99" s="218"/>
      <c r="G99" s="218"/>
      <c r="H99" s="218"/>
      <c r="I99" s="219"/>
      <c r="K99" s="50"/>
      <c r="L99" s="50"/>
      <c r="M99" s="50"/>
      <c r="N99" s="50"/>
    </row>
    <row r="100" spans="1:14" s="57" customFormat="1" ht="30" customHeight="1" x14ac:dyDescent="0.2">
      <c r="A100" s="53"/>
      <c r="B100" s="217" t="s">
        <v>705</v>
      </c>
      <c r="C100" s="218"/>
      <c r="D100" s="218"/>
      <c r="E100" s="218"/>
      <c r="F100" s="218"/>
      <c r="G100" s="218"/>
      <c r="H100" s="218"/>
      <c r="I100" s="219"/>
      <c r="K100" s="50"/>
      <c r="L100" s="50"/>
      <c r="M100" s="50"/>
      <c r="N100" s="50"/>
    </row>
    <row r="101" spans="1:14" s="57" customFormat="1" x14ac:dyDescent="0.2">
      <c r="A101" s="53"/>
      <c r="B101" s="53"/>
      <c r="C101" s="53"/>
      <c r="D101" s="53"/>
      <c r="E101" s="53"/>
      <c r="F101" s="53"/>
      <c r="G101" s="53"/>
      <c r="H101" s="53"/>
      <c r="I101" s="50"/>
      <c r="K101" s="50"/>
      <c r="L101" s="50"/>
      <c r="M101" s="50"/>
      <c r="N101" s="50"/>
    </row>
    <row r="102" spans="1:14" s="57" customFormat="1" ht="15.75" customHeight="1" x14ac:dyDescent="0.2">
      <c r="A102" s="53" t="s">
        <v>85</v>
      </c>
      <c r="B102" s="217" t="s">
        <v>539</v>
      </c>
      <c r="C102" s="218"/>
      <c r="D102" s="218"/>
      <c r="E102" s="218"/>
      <c r="F102" s="218"/>
      <c r="G102" s="218"/>
      <c r="H102" s="218"/>
      <c r="I102" s="219"/>
      <c r="K102" s="50"/>
      <c r="L102" s="50"/>
      <c r="M102" s="50"/>
      <c r="N102" s="50"/>
    </row>
    <row r="103" spans="1:14" s="57" customFormat="1" ht="45" customHeight="1" x14ac:dyDescent="0.2">
      <c r="A103" s="53"/>
      <c r="B103" s="250" t="s">
        <v>1235</v>
      </c>
      <c r="C103" s="251"/>
      <c r="D103" s="251"/>
      <c r="E103" s="251"/>
      <c r="F103" s="251"/>
      <c r="G103" s="251"/>
      <c r="H103" s="251"/>
      <c r="I103" s="252"/>
      <c r="K103" s="50"/>
      <c r="L103" s="50"/>
      <c r="M103" s="50"/>
      <c r="N103" s="50"/>
    </row>
    <row r="104" spans="1:14" s="57" customFormat="1" x14ac:dyDescent="0.2">
      <c r="A104" s="53"/>
      <c r="B104" s="53"/>
      <c r="C104" s="53"/>
      <c r="D104" s="53"/>
      <c r="E104" s="53"/>
      <c r="F104" s="53"/>
      <c r="G104" s="53"/>
      <c r="H104" s="53"/>
      <c r="I104" s="50"/>
      <c r="K104" s="50"/>
      <c r="L104" s="50"/>
      <c r="M104" s="50"/>
      <c r="N104" s="50"/>
    </row>
    <row r="105" spans="1:14" s="57" customFormat="1" x14ac:dyDescent="0.2">
      <c r="A105" s="53" t="s">
        <v>83</v>
      </c>
      <c r="B105" s="53" t="s">
        <v>86</v>
      </c>
      <c r="C105" s="53"/>
      <c r="D105" s="53"/>
      <c r="E105" s="53"/>
      <c r="F105" s="53"/>
      <c r="G105" s="53"/>
      <c r="H105" s="53"/>
      <c r="I105" s="50"/>
      <c r="K105" s="50"/>
      <c r="L105" s="50"/>
      <c r="M105" s="50"/>
      <c r="N105" s="50"/>
    </row>
    <row r="106" spans="1:14" s="57" customFormat="1" x14ac:dyDescent="0.2">
      <c r="A106" s="53"/>
      <c r="B106" s="53" t="s">
        <v>87</v>
      </c>
      <c r="C106" s="53"/>
      <c r="D106" s="53"/>
      <c r="E106" s="53"/>
      <c r="F106" s="53"/>
      <c r="G106" s="53"/>
      <c r="H106" s="53"/>
      <c r="I106" s="50"/>
      <c r="K106" s="50"/>
      <c r="L106" s="50"/>
      <c r="M106" s="50"/>
      <c r="N106" s="50"/>
    </row>
    <row r="107" spans="1:14" s="57" customFormat="1" x14ac:dyDescent="0.2">
      <c r="A107" s="53"/>
      <c r="B107" s="53"/>
      <c r="C107" s="53"/>
      <c r="D107" s="53"/>
      <c r="E107" s="53"/>
      <c r="F107" s="53"/>
      <c r="G107" s="53"/>
      <c r="H107" s="53"/>
      <c r="I107" s="50"/>
      <c r="K107" s="50"/>
      <c r="L107" s="50"/>
      <c r="M107" s="50"/>
      <c r="N107" s="50"/>
    </row>
    <row r="108" spans="1:14" s="57" customFormat="1" x14ac:dyDescent="0.2">
      <c r="A108" s="53" t="s">
        <v>88</v>
      </c>
      <c r="B108" s="53" t="s">
        <v>89</v>
      </c>
      <c r="C108" s="53"/>
      <c r="D108" s="53"/>
      <c r="E108" s="53"/>
      <c r="F108" s="53"/>
      <c r="G108" s="53"/>
      <c r="H108" s="53"/>
      <c r="I108" s="50"/>
      <c r="K108" s="50"/>
      <c r="L108" s="50"/>
      <c r="M108" s="50"/>
      <c r="N108" s="50"/>
    </row>
    <row r="109" spans="1:14" s="57" customFormat="1" x14ac:dyDescent="0.2">
      <c r="A109" s="53"/>
      <c r="B109" s="53"/>
      <c r="C109" s="53"/>
      <c r="D109" s="53"/>
      <c r="E109" s="53"/>
      <c r="F109" s="53"/>
      <c r="G109" s="53"/>
      <c r="H109" s="53"/>
      <c r="I109" s="50"/>
      <c r="K109" s="50"/>
      <c r="L109" s="50"/>
      <c r="M109" s="50"/>
      <c r="N109" s="50"/>
    </row>
    <row r="110" spans="1:14" s="57" customFormat="1" x14ac:dyDescent="0.2">
      <c r="A110" s="53"/>
      <c r="B110" s="63" t="s">
        <v>69</v>
      </c>
      <c r="C110" s="53" t="s">
        <v>90</v>
      </c>
      <c r="D110" s="53"/>
      <c r="E110" s="53"/>
      <c r="F110" s="53"/>
      <c r="G110" s="53"/>
      <c r="H110" s="53"/>
      <c r="I110" s="50"/>
      <c r="K110" s="50"/>
      <c r="L110" s="50"/>
      <c r="M110" s="50"/>
      <c r="N110" s="50"/>
    </row>
    <row r="111" spans="1:14" s="57" customFormat="1" ht="32" customHeight="1" x14ac:dyDescent="0.2">
      <c r="A111" s="53"/>
      <c r="B111" s="63" t="s">
        <v>69</v>
      </c>
      <c r="C111" s="217" t="s">
        <v>785</v>
      </c>
      <c r="D111" s="217"/>
      <c r="E111" s="217"/>
      <c r="F111" s="217"/>
      <c r="G111" s="217"/>
      <c r="H111" s="217"/>
      <c r="I111" s="238"/>
      <c r="K111" s="50"/>
      <c r="L111" s="50"/>
      <c r="M111" s="50"/>
      <c r="N111" s="50"/>
    </row>
    <row r="112" spans="1:14" s="57" customFormat="1" ht="47" customHeight="1" x14ac:dyDescent="0.2">
      <c r="A112" s="53"/>
      <c r="B112" s="63" t="s">
        <v>69</v>
      </c>
      <c r="C112" s="226" t="s">
        <v>786</v>
      </c>
      <c r="D112" s="243"/>
      <c r="E112" s="243"/>
      <c r="F112" s="243"/>
      <c r="G112" s="243"/>
      <c r="H112" s="243"/>
      <c r="I112" s="244"/>
      <c r="K112" s="50"/>
      <c r="L112" s="50"/>
      <c r="M112" s="50"/>
      <c r="N112" s="50"/>
    </row>
    <row r="113" spans="1:14" s="57" customFormat="1" x14ac:dyDescent="0.2">
      <c r="A113" s="53"/>
      <c r="B113" s="53"/>
      <c r="C113" s="53"/>
      <c r="D113" s="53"/>
      <c r="E113" s="53"/>
      <c r="F113" s="53"/>
      <c r="G113" s="53"/>
      <c r="H113" s="53"/>
      <c r="I113" s="50"/>
      <c r="K113" s="50"/>
      <c r="L113" s="50"/>
      <c r="M113" s="50"/>
      <c r="N113" s="50"/>
    </row>
    <row r="114" spans="1:14" s="57" customFormat="1" ht="29" customHeight="1" x14ac:dyDescent="0.2">
      <c r="A114" s="53" t="s">
        <v>91</v>
      </c>
      <c r="B114" s="217" t="s">
        <v>92</v>
      </c>
      <c r="C114" s="218"/>
      <c r="D114" s="218"/>
      <c r="E114" s="218"/>
      <c r="F114" s="218"/>
      <c r="G114" s="218"/>
      <c r="H114" s="218"/>
      <c r="I114" s="219"/>
      <c r="K114" s="50"/>
      <c r="L114" s="50"/>
      <c r="M114" s="50"/>
      <c r="N114" s="50"/>
    </row>
    <row r="115" spans="1:14" s="57" customFormat="1" x14ac:dyDescent="0.2">
      <c r="A115" s="53"/>
      <c r="B115" s="53"/>
      <c r="C115" s="53"/>
      <c r="D115" s="53"/>
      <c r="E115" s="53"/>
      <c r="F115" s="53"/>
      <c r="G115" s="53"/>
      <c r="H115" s="53"/>
      <c r="I115" s="50"/>
      <c r="K115" s="50"/>
      <c r="L115" s="50"/>
      <c r="M115" s="50"/>
      <c r="N115" s="50"/>
    </row>
    <row r="116" spans="1:14" s="57" customFormat="1" x14ac:dyDescent="0.2">
      <c r="A116" s="53" t="s">
        <v>93</v>
      </c>
      <c r="B116" s="53" t="s">
        <v>603</v>
      </c>
      <c r="C116" s="53"/>
      <c r="D116" s="53"/>
      <c r="E116" s="53"/>
      <c r="F116" s="53"/>
      <c r="G116" s="53"/>
      <c r="H116" s="53"/>
      <c r="I116" s="50"/>
      <c r="K116" s="50"/>
      <c r="L116" s="50"/>
      <c r="M116" s="50"/>
      <c r="N116" s="50"/>
    </row>
    <row r="117" spans="1:14" s="57" customFormat="1" x14ac:dyDescent="0.2">
      <c r="A117" s="53"/>
      <c r="B117" s="53"/>
      <c r="C117" s="53"/>
      <c r="D117" s="53"/>
      <c r="E117" s="53"/>
      <c r="F117" s="53"/>
      <c r="G117" s="53"/>
      <c r="H117" s="53"/>
      <c r="I117" s="50"/>
      <c r="K117" s="50"/>
      <c r="L117" s="50"/>
      <c r="M117" s="50"/>
      <c r="N117" s="50"/>
    </row>
    <row r="118" spans="1:14" s="57" customFormat="1" x14ac:dyDescent="0.2">
      <c r="A118" s="53"/>
      <c r="B118" s="53"/>
      <c r="C118" s="53"/>
      <c r="D118" s="53"/>
      <c r="E118" s="53"/>
      <c r="F118" s="53"/>
      <c r="G118" s="53"/>
      <c r="H118" s="53"/>
      <c r="I118" s="50"/>
      <c r="K118" s="50"/>
      <c r="L118" s="50"/>
      <c r="M118" s="50"/>
      <c r="N118" s="50"/>
    </row>
    <row r="119" spans="1:14" s="57" customFormat="1" x14ac:dyDescent="0.2">
      <c r="A119" s="56" t="s">
        <v>94</v>
      </c>
      <c r="B119" s="56" t="s">
        <v>540</v>
      </c>
      <c r="C119" s="53"/>
      <c r="D119" s="53"/>
      <c r="E119" s="53"/>
      <c r="F119" s="53"/>
      <c r="G119" s="53"/>
      <c r="H119" s="53"/>
      <c r="I119" s="50"/>
      <c r="K119" s="50"/>
      <c r="L119" s="50"/>
      <c r="M119" s="50"/>
      <c r="N119" s="50"/>
    </row>
    <row r="120" spans="1:14" s="57" customFormat="1" x14ac:dyDescent="0.2">
      <c r="A120" s="53"/>
      <c r="B120" s="53"/>
      <c r="C120" s="53"/>
      <c r="D120" s="53"/>
      <c r="E120" s="53"/>
      <c r="F120" s="53"/>
      <c r="G120" s="53"/>
      <c r="H120" s="53"/>
      <c r="I120" s="50"/>
      <c r="K120" s="50"/>
      <c r="L120" s="50"/>
      <c r="M120" s="50"/>
      <c r="N120" s="50"/>
    </row>
    <row r="121" spans="1:14" s="57" customFormat="1" x14ac:dyDescent="0.2">
      <c r="A121" s="53"/>
      <c r="B121" s="53" t="s">
        <v>95</v>
      </c>
      <c r="C121" s="53"/>
      <c r="D121" s="53"/>
      <c r="E121" s="53"/>
      <c r="F121" s="53"/>
      <c r="G121" s="53"/>
      <c r="H121" s="53"/>
      <c r="I121" s="50"/>
      <c r="K121" s="50"/>
      <c r="L121" s="50"/>
      <c r="M121" s="50"/>
      <c r="N121" s="50"/>
    </row>
    <row r="122" spans="1:14" s="57" customFormat="1" ht="29" customHeight="1" x14ac:dyDescent="0.2">
      <c r="A122" s="53"/>
      <c r="B122" s="217" t="s">
        <v>541</v>
      </c>
      <c r="C122" s="218"/>
      <c r="D122" s="218"/>
      <c r="E122" s="218"/>
      <c r="F122" s="218"/>
      <c r="G122" s="218"/>
      <c r="H122" s="218"/>
      <c r="I122" s="219"/>
      <c r="K122" s="50"/>
      <c r="L122" s="50"/>
      <c r="M122" s="50"/>
      <c r="N122" s="50"/>
    </row>
    <row r="123" spans="1:14" s="57" customFormat="1" x14ac:dyDescent="0.2">
      <c r="A123" s="53"/>
      <c r="B123" s="53" t="s">
        <v>560</v>
      </c>
      <c r="C123" s="53"/>
      <c r="D123" s="53"/>
      <c r="E123" s="53"/>
      <c r="F123" s="53"/>
      <c r="G123" s="53"/>
      <c r="H123" s="53"/>
      <c r="I123" s="50"/>
      <c r="K123" s="50"/>
      <c r="L123" s="50"/>
      <c r="M123" s="50"/>
      <c r="N123" s="50"/>
    </row>
    <row r="124" spans="1:14" s="57" customFormat="1" x14ac:dyDescent="0.2">
      <c r="A124" s="53"/>
      <c r="B124" s="53"/>
      <c r="C124" s="53"/>
      <c r="D124" s="53"/>
      <c r="E124" s="53"/>
      <c r="F124" s="53"/>
      <c r="G124" s="53"/>
      <c r="H124" s="53"/>
      <c r="I124" s="50"/>
      <c r="K124" s="50"/>
      <c r="L124" s="50"/>
      <c r="M124" s="50"/>
      <c r="N124" s="50"/>
    </row>
    <row r="125" spans="1:14" s="72" customFormat="1" x14ac:dyDescent="0.2">
      <c r="A125" s="62"/>
      <c r="B125" s="53" t="s">
        <v>96</v>
      </c>
      <c r="C125" s="62"/>
      <c r="D125" s="62"/>
      <c r="E125" s="62"/>
      <c r="F125" s="62"/>
      <c r="G125" s="62"/>
      <c r="H125" s="62"/>
      <c r="I125" s="73"/>
      <c r="K125" s="73"/>
      <c r="L125" s="73"/>
      <c r="M125" s="73"/>
      <c r="N125" s="73"/>
    </row>
    <row r="126" spans="1:14" s="57" customFormat="1" x14ac:dyDescent="0.2">
      <c r="A126" s="53"/>
      <c r="B126" s="53" t="s">
        <v>97</v>
      </c>
      <c r="C126" s="50"/>
      <c r="D126" s="53" t="s">
        <v>600</v>
      </c>
      <c r="E126" s="53"/>
      <c r="F126" s="53"/>
      <c r="G126" s="53"/>
      <c r="H126" s="53"/>
      <c r="I126" s="50"/>
      <c r="K126" s="50"/>
      <c r="L126" s="50"/>
      <c r="M126" s="50"/>
      <c r="N126" s="50"/>
    </row>
    <row r="127" spans="1:14" s="57" customFormat="1" x14ac:dyDescent="0.2">
      <c r="A127" s="53"/>
      <c r="B127" s="53" t="s">
        <v>98</v>
      </c>
      <c r="C127" s="50"/>
      <c r="D127" s="53" t="s">
        <v>99</v>
      </c>
      <c r="E127" s="53"/>
      <c r="F127" s="53"/>
      <c r="G127" s="53"/>
      <c r="H127" s="53"/>
      <c r="I127" s="50"/>
      <c r="K127" s="50"/>
      <c r="L127" s="50"/>
      <c r="M127" s="50"/>
      <c r="N127" s="50"/>
    </row>
    <row r="128" spans="1:14" s="57" customFormat="1" x14ac:dyDescent="0.2">
      <c r="A128" s="53"/>
      <c r="B128" s="53"/>
      <c r="C128" s="53"/>
      <c r="D128" s="53"/>
      <c r="E128" s="53"/>
      <c r="F128" s="53"/>
      <c r="G128" s="53"/>
      <c r="H128" s="53"/>
      <c r="I128" s="50"/>
      <c r="K128" s="50"/>
      <c r="L128" s="50"/>
      <c r="M128" s="50"/>
      <c r="N128" s="50"/>
    </row>
    <row r="129" spans="1:14" s="57" customFormat="1" x14ac:dyDescent="0.2">
      <c r="A129" s="53"/>
      <c r="B129" s="53" t="s">
        <v>100</v>
      </c>
      <c r="C129" s="53"/>
      <c r="D129" s="53"/>
      <c r="E129" s="53"/>
      <c r="F129" s="53"/>
      <c r="G129" s="53"/>
      <c r="H129" s="53"/>
      <c r="I129" s="50"/>
      <c r="K129" s="50"/>
      <c r="L129" s="50"/>
      <c r="M129" s="50"/>
      <c r="N129" s="50"/>
    </row>
    <row r="130" spans="1:14" s="57" customFormat="1" x14ac:dyDescent="0.2">
      <c r="A130" s="53"/>
      <c r="B130" s="53" t="s">
        <v>101</v>
      </c>
      <c r="C130" s="53"/>
      <c r="D130" s="53" t="s">
        <v>709</v>
      </c>
      <c r="E130" s="53"/>
      <c r="F130" s="53"/>
      <c r="G130" s="53"/>
      <c r="H130" s="53"/>
      <c r="I130" s="50"/>
      <c r="K130" s="50"/>
      <c r="L130" s="50"/>
      <c r="M130" s="50"/>
      <c r="N130" s="50"/>
    </row>
    <row r="131" spans="1:14" s="57" customFormat="1" x14ac:dyDescent="0.2">
      <c r="A131" s="53"/>
      <c r="B131" s="53" t="s">
        <v>102</v>
      </c>
      <c r="C131" s="53"/>
      <c r="D131" s="53" t="s">
        <v>760</v>
      </c>
      <c r="E131" s="53"/>
      <c r="F131" s="53"/>
      <c r="G131" s="53"/>
      <c r="H131" s="53"/>
      <c r="I131" s="50"/>
      <c r="K131" s="50"/>
      <c r="L131" s="50"/>
      <c r="M131" s="50"/>
      <c r="N131" s="50"/>
    </row>
    <row r="132" spans="1:14" s="57" customFormat="1" x14ac:dyDescent="0.2">
      <c r="A132" s="53"/>
      <c r="B132" s="53" t="s">
        <v>103</v>
      </c>
      <c r="C132" s="53"/>
      <c r="D132" s="53" t="s">
        <v>708</v>
      </c>
      <c r="E132" s="53"/>
      <c r="F132" s="53"/>
      <c r="G132" s="53"/>
      <c r="H132" s="53"/>
      <c r="I132" s="50"/>
      <c r="K132" s="50"/>
      <c r="L132" s="50"/>
      <c r="M132" s="50"/>
      <c r="N132" s="50"/>
    </row>
    <row r="133" spans="1:14" s="57" customFormat="1" ht="30" customHeight="1" x14ac:dyDescent="0.2">
      <c r="A133" s="53"/>
      <c r="B133" s="53" t="s">
        <v>542</v>
      </c>
      <c r="C133" s="53"/>
      <c r="D133" s="217" t="s">
        <v>706</v>
      </c>
      <c r="E133" s="218"/>
      <c r="F133" s="218"/>
      <c r="G133" s="218"/>
      <c r="H133" s="218"/>
      <c r="I133" s="219"/>
      <c r="K133" s="50"/>
      <c r="L133" s="50"/>
      <c r="M133" s="50"/>
      <c r="N133" s="50"/>
    </row>
    <row r="134" spans="1:14" s="57" customFormat="1" x14ac:dyDescent="0.2">
      <c r="A134" s="53"/>
      <c r="B134" s="53" t="s">
        <v>104</v>
      </c>
      <c r="C134" s="53"/>
      <c r="D134" s="53" t="s">
        <v>707</v>
      </c>
      <c r="E134" s="53"/>
      <c r="F134" s="53"/>
      <c r="G134" s="53"/>
      <c r="H134" s="53"/>
      <c r="I134" s="50"/>
      <c r="K134" s="50"/>
      <c r="L134" s="50"/>
      <c r="M134" s="50"/>
      <c r="N134" s="50"/>
    </row>
    <row r="135" spans="1:14" s="57" customFormat="1" x14ac:dyDescent="0.2">
      <c r="A135" s="53"/>
      <c r="B135" s="53" t="s">
        <v>543</v>
      </c>
      <c r="C135" s="53"/>
      <c r="D135" s="53" t="s">
        <v>710</v>
      </c>
      <c r="E135" s="53"/>
      <c r="F135" s="53"/>
      <c r="G135" s="53"/>
      <c r="H135" s="53"/>
      <c r="I135" s="50"/>
      <c r="K135" s="50"/>
      <c r="L135" s="50"/>
      <c r="M135" s="50"/>
      <c r="N135" s="50"/>
    </row>
    <row r="136" spans="1:14" s="57" customFormat="1" x14ac:dyDescent="0.2">
      <c r="A136" s="53"/>
      <c r="B136" s="53" t="s">
        <v>105</v>
      </c>
      <c r="C136" s="53"/>
      <c r="D136" s="53" t="s">
        <v>710</v>
      </c>
      <c r="E136" s="53"/>
      <c r="F136" s="53"/>
      <c r="G136" s="53"/>
      <c r="H136" s="53"/>
      <c r="I136" s="50"/>
      <c r="K136" s="50"/>
      <c r="L136" s="50"/>
      <c r="M136" s="50"/>
      <c r="N136" s="50"/>
    </row>
    <row r="137" spans="1:14" s="57" customFormat="1" x14ac:dyDescent="0.2">
      <c r="A137" s="53"/>
      <c r="B137" s="53" t="s">
        <v>544</v>
      </c>
      <c r="C137" s="53"/>
      <c r="D137" s="53" t="s">
        <v>711</v>
      </c>
      <c r="E137" s="53"/>
      <c r="F137" s="53"/>
      <c r="G137" s="53"/>
      <c r="H137" s="53"/>
      <c r="I137" s="50"/>
      <c r="K137" s="50"/>
      <c r="L137" s="50"/>
      <c r="M137" s="50"/>
      <c r="N137" s="50"/>
    </row>
    <row r="138" spans="1:14" s="57" customFormat="1" x14ac:dyDescent="0.2">
      <c r="A138" s="53"/>
      <c r="B138" s="53" t="s">
        <v>106</v>
      </c>
      <c r="C138" s="53"/>
      <c r="D138" s="53" t="s">
        <v>712</v>
      </c>
      <c r="E138" s="53"/>
      <c r="F138" s="53"/>
      <c r="G138" s="53"/>
      <c r="H138" s="53"/>
      <c r="I138" s="50"/>
      <c r="K138" s="50"/>
      <c r="L138" s="50"/>
      <c r="M138" s="50"/>
      <c r="N138" s="50"/>
    </row>
    <row r="139" spans="1:14" s="57" customFormat="1" x14ac:dyDescent="0.2">
      <c r="A139" s="53"/>
      <c r="B139" s="53" t="s">
        <v>107</v>
      </c>
      <c r="C139" s="53"/>
      <c r="D139" s="53" t="s">
        <v>713</v>
      </c>
      <c r="E139" s="53"/>
      <c r="F139" s="53"/>
      <c r="G139" s="53"/>
      <c r="H139" s="53"/>
      <c r="I139" s="50"/>
      <c r="K139" s="50"/>
      <c r="L139" s="50"/>
      <c r="M139" s="50"/>
      <c r="N139" s="50"/>
    </row>
    <row r="140" spans="1:14" s="57" customFormat="1" x14ac:dyDescent="0.2">
      <c r="A140" s="53"/>
      <c r="B140" s="53" t="s">
        <v>545</v>
      </c>
      <c r="C140" s="53"/>
      <c r="D140" s="53" t="s">
        <v>714</v>
      </c>
      <c r="E140" s="53"/>
      <c r="F140" s="53"/>
      <c r="G140" s="53"/>
      <c r="H140" s="53"/>
      <c r="I140" s="50"/>
      <c r="K140" s="50"/>
      <c r="L140" s="50"/>
      <c r="M140" s="50"/>
      <c r="N140" s="50"/>
    </row>
    <row r="141" spans="1:14" s="57" customFormat="1" x14ac:dyDescent="0.2">
      <c r="A141" s="53"/>
      <c r="B141" s="53" t="s">
        <v>546</v>
      </c>
      <c r="C141" s="53"/>
      <c r="D141" s="53" t="s">
        <v>712</v>
      </c>
      <c r="E141" s="53"/>
      <c r="F141" s="53"/>
      <c r="G141" s="53"/>
      <c r="H141" s="53"/>
      <c r="I141" s="50"/>
      <c r="K141" s="50"/>
      <c r="L141" s="50"/>
      <c r="M141" s="50"/>
      <c r="N141" s="50"/>
    </row>
    <row r="142" spans="1:14" s="57" customFormat="1" x14ac:dyDescent="0.2">
      <c r="A142" s="53"/>
      <c r="B142" s="53" t="s">
        <v>547</v>
      </c>
      <c r="C142" s="53"/>
      <c r="D142" s="53" t="s">
        <v>715</v>
      </c>
      <c r="E142" s="53"/>
      <c r="F142" s="53"/>
      <c r="G142" s="53"/>
      <c r="H142" s="53"/>
      <c r="I142" s="50"/>
      <c r="K142" s="50"/>
      <c r="L142" s="50"/>
      <c r="M142" s="50"/>
      <c r="N142" s="50"/>
    </row>
    <row r="143" spans="1:14" s="57" customFormat="1" x14ac:dyDescent="0.2">
      <c r="A143" s="53"/>
      <c r="B143" s="53"/>
      <c r="C143" s="53"/>
      <c r="D143" s="53"/>
      <c r="E143" s="53"/>
      <c r="F143" s="53"/>
      <c r="G143" s="53"/>
      <c r="H143" s="53"/>
      <c r="I143" s="50"/>
      <c r="K143" s="50"/>
      <c r="L143" s="50"/>
      <c r="M143" s="50"/>
      <c r="N143" s="50"/>
    </row>
    <row r="144" spans="1:14" s="57" customFormat="1" x14ac:dyDescent="0.2">
      <c r="A144" s="53"/>
      <c r="B144" s="53" t="s">
        <v>108</v>
      </c>
      <c r="C144" s="53"/>
      <c r="D144" s="53"/>
      <c r="E144" s="53"/>
      <c r="F144" s="53"/>
      <c r="G144" s="53"/>
      <c r="H144" s="53"/>
      <c r="I144" s="50"/>
      <c r="K144" s="50"/>
      <c r="L144" s="50"/>
      <c r="M144" s="50"/>
      <c r="N144" s="50"/>
    </row>
    <row r="145" spans="1:14" s="57" customFormat="1" x14ac:dyDescent="0.2">
      <c r="A145" s="53"/>
      <c r="B145" s="53" t="s">
        <v>109</v>
      </c>
      <c r="C145" s="53"/>
      <c r="D145" s="53" t="s">
        <v>718</v>
      </c>
      <c r="E145" s="53"/>
      <c r="F145" s="53"/>
      <c r="G145" s="53"/>
      <c r="H145" s="53"/>
      <c r="I145" s="50"/>
      <c r="K145" s="50"/>
      <c r="L145" s="50"/>
      <c r="M145" s="50"/>
      <c r="N145" s="50"/>
    </row>
    <row r="146" spans="1:14" s="57" customFormat="1" x14ac:dyDescent="0.2">
      <c r="A146" s="53"/>
      <c r="B146" s="53" t="s">
        <v>110</v>
      </c>
      <c r="C146" s="53"/>
      <c r="D146" s="53" t="s">
        <v>716</v>
      </c>
      <c r="E146" s="53"/>
      <c r="F146" s="53"/>
      <c r="G146" s="53"/>
      <c r="H146" s="53"/>
      <c r="I146" s="50"/>
      <c r="K146" s="50"/>
      <c r="L146" s="50"/>
      <c r="M146" s="50"/>
      <c r="N146" s="50"/>
    </row>
    <row r="147" spans="1:14" s="57" customFormat="1" x14ac:dyDescent="0.2">
      <c r="A147" s="53"/>
      <c r="B147" s="53" t="s">
        <v>111</v>
      </c>
      <c r="C147" s="53"/>
      <c r="D147" s="53" t="s">
        <v>717</v>
      </c>
      <c r="E147" s="53"/>
      <c r="F147" s="53"/>
      <c r="G147" s="53"/>
      <c r="H147" s="53"/>
      <c r="I147" s="50"/>
      <c r="K147" s="50"/>
      <c r="L147" s="50"/>
      <c r="M147" s="50"/>
      <c r="N147" s="50"/>
    </row>
    <row r="148" spans="1:14" s="57" customFormat="1" x14ac:dyDescent="0.2">
      <c r="A148" s="53"/>
      <c r="B148" s="53" t="s">
        <v>548</v>
      </c>
      <c r="C148" s="53"/>
      <c r="D148" s="53" t="s">
        <v>719</v>
      </c>
      <c r="E148" s="53"/>
      <c r="F148" s="54"/>
      <c r="G148" s="54"/>
      <c r="H148" s="54"/>
      <c r="I148" s="50"/>
      <c r="K148" s="50"/>
      <c r="L148" s="50"/>
      <c r="M148" s="50"/>
      <c r="N148" s="50"/>
    </row>
    <row r="149" spans="1:14" s="57" customFormat="1" ht="32" customHeight="1" x14ac:dyDescent="0.2">
      <c r="A149" s="53"/>
      <c r="B149" s="53" t="s">
        <v>112</v>
      </c>
      <c r="C149" s="53"/>
      <c r="D149" s="217" t="s">
        <v>604</v>
      </c>
      <c r="E149" s="218"/>
      <c r="F149" s="218"/>
      <c r="G149" s="218"/>
      <c r="H149" s="218"/>
      <c r="I149" s="219"/>
      <c r="K149" s="50"/>
      <c r="L149" s="50"/>
      <c r="M149" s="50"/>
      <c r="N149" s="50"/>
    </row>
    <row r="150" spans="1:14" s="57" customFormat="1" ht="33" customHeight="1" x14ac:dyDescent="0.2">
      <c r="A150" s="53"/>
      <c r="B150" s="53" t="s">
        <v>113</v>
      </c>
      <c r="C150" s="53"/>
      <c r="D150" s="217" t="s">
        <v>605</v>
      </c>
      <c r="E150" s="218"/>
      <c r="F150" s="218"/>
      <c r="G150" s="218"/>
      <c r="H150" s="218"/>
      <c r="I150" s="219"/>
      <c r="K150" s="50"/>
      <c r="L150" s="50"/>
      <c r="M150" s="50"/>
      <c r="N150" s="50"/>
    </row>
    <row r="151" spans="1:14" s="57" customFormat="1" ht="32" customHeight="1" x14ac:dyDescent="0.2">
      <c r="A151" s="53"/>
      <c r="B151" s="53" t="s">
        <v>549</v>
      </c>
      <c r="C151" s="53"/>
      <c r="D151" s="217" t="s">
        <v>606</v>
      </c>
      <c r="E151" s="218"/>
      <c r="F151" s="218"/>
      <c r="G151" s="218"/>
      <c r="H151" s="218"/>
      <c r="I151" s="219"/>
      <c r="K151" s="50"/>
      <c r="L151" s="50"/>
      <c r="M151" s="50"/>
      <c r="N151" s="50"/>
    </row>
    <row r="152" spans="1:14" s="57" customFormat="1" x14ac:dyDescent="0.2">
      <c r="A152" s="53"/>
      <c r="B152" s="53" t="s">
        <v>114</v>
      </c>
      <c r="C152" s="53"/>
      <c r="D152" s="53" t="s">
        <v>720</v>
      </c>
      <c r="E152" s="53"/>
      <c r="F152" s="54"/>
      <c r="G152" s="54"/>
      <c r="H152" s="54"/>
      <c r="I152" s="50"/>
      <c r="K152" s="50"/>
      <c r="L152" s="50"/>
      <c r="M152" s="50"/>
      <c r="N152" s="50"/>
    </row>
    <row r="153" spans="1:14" s="57" customFormat="1" x14ac:dyDescent="0.2">
      <c r="A153" s="53"/>
      <c r="B153" s="53" t="s">
        <v>115</v>
      </c>
      <c r="C153" s="53"/>
      <c r="D153" s="53" t="s">
        <v>721</v>
      </c>
      <c r="E153" s="53"/>
      <c r="F153" s="54"/>
      <c r="G153" s="54"/>
      <c r="H153" s="54"/>
      <c r="I153" s="50"/>
      <c r="K153" s="50"/>
      <c r="L153" s="50"/>
      <c r="M153" s="50"/>
      <c r="N153" s="50"/>
    </row>
    <row r="154" spans="1:14" s="57" customFormat="1" x14ac:dyDescent="0.2">
      <c r="A154" s="53"/>
      <c r="B154" s="53" t="s">
        <v>550</v>
      </c>
      <c r="C154" s="53"/>
      <c r="D154" s="53" t="s">
        <v>722</v>
      </c>
      <c r="E154" s="53"/>
      <c r="F154" s="54"/>
      <c r="G154" s="54"/>
      <c r="H154" s="54"/>
      <c r="I154" s="50"/>
      <c r="K154" s="50"/>
      <c r="L154" s="50"/>
      <c r="M154" s="50"/>
      <c r="N154" s="50"/>
    </row>
    <row r="155" spans="1:14" s="57" customFormat="1" x14ac:dyDescent="0.2">
      <c r="A155" s="53"/>
      <c r="B155" s="53"/>
      <c r="C155" s="53"/>
      <c r="D155" s="53"/>
      <c r="E155" s="53"/>
      <c r="F155" s="54"/>
      <c r="G155" s="54"/>
      <c r="H155" s="54"/>
      <c r="I155" s="50"/>
      <c r="K155" s="50"/>
      <c r="L155" s="50"/>
      <c r="M155" s="50"/>
      <c r="N155" s="50"/>
    </row>
    <row r="156" spans="1:14" s="57" customFormat="1" x14ac:dyDescent="0.2">
      <c r="A156" s="53"/>
      <c r="B156" s="53" t="s">
        <v>116</v>
      </c>
      <c r="C156" s="53"/>
      <c r="D156" s="53"/>
      <c r="E156" s="53"/>
      <c r="F156" s="54"/>
      <c r="G156" s="54"/>
      <c r="H156" s="54"/>
      <c r="I156" s="50"/>
      <c r="K156" s="50"/>
      <c r="L156" s="50"/>
      <c r="M156" s="50"/>
      <c r="N156" s="50"/>
    </row>
    <row r="157" spans="1:14" s="57" customFormat="1" x14ac:dyDescent="0.2">
      <c r="A157" s="53"/>
      <c r="B157" s="53" t="s">
        <v>723</v>
      </c>
      <c r="C157" s="53"/>
      <c r="D157" s="53"/>
      <c r="E157" s="53"/>
      <c r="F157" s="54"/>
      <c r="G157" s="54"/>
      <c r="H157" s="54"/>
      <c r="I157" s="50"/>
      <c r="K157" s="50"/>
      <c r="L157" s="50"/>
      <c r="M157" s="50"/>
      <c r="N157" s="50"/>
    </row>
    <row r="158" spans="1:14" s="57" customFormat="1" ht="32" customHeight="1" x14ac:dyDescent="0.2">
      <c r="A158" s="53"/>
      <c r="B158" s="220" t="s">
        <v>724</v>
      </c>
      <c r="C158" s="220"/>
      <c r="D158" s="220"/>
      <c r="E158" s="220"/>
      <c r="F158" s="220"/>
      <c r="G158" s="220"/>
      <c r="H158" s="220"/>
      <c r="I158" s="241"/>
      <c r="K158" s="50"/>
      <c r="L158" s="50"/>
      <c r="M158" s="50"/>
      <c r="N158" s="50"/>
    </row>
    <row r="159" spans="1:14" s="57" customFormat="1" x14ac:dyDescent="0.2">
      <c r="A159" s="53"/>
      <c r="B159" s="53" t="s">
        <v>725</v>
      </c>
      <c r="C159" s="53"/>
      <c r="D159" s="53"/>
      <c r="E159" s="53"/>
      <c r="F159" s="54"/>
      <c r="G159" s="54"/>
      <c r="H159" s="54"/>
      <c r="I159" s="50"/>
      <c r="K159" s="50"/>
      <c r="L159" s="50"/>
      <c r="M159" s="50"/>
      <c r="N159" s="50"/>
    </row>
    <row r="160" spans="1:14" s="57" customFormat="1" x14ac:dyDescent="0.2">
      <c r="A160" s="53"/>
      <c r="B160" s="53" t="s">
        <v>726</v>
      </c>
      <c r="C160" s="53"/>
      <c r="D160" s="53"/>
      <c r="E160" s="53"/>
      <c r="F160" s="54"/>
      <c r="G160" s="54"/>
      <c r="H160" s="54"/>
      <c r="I160" s="50"/>
      <c r="K160" s="50"/>
      <c r="L160" s="50"/>
      <c r="M160" s="50"/>
      <c r="N160" s="50"/>
    </row>
    <row r="161" spans="1:14" s="57" customFormat="1" x14ac:dyDescent="0.2">
      <c r="A161" s="53"/>
      <c r="B161" s="53" t="s">
        <v>727</v>
      </c>
      <c r="C161" s="53"/>
      <c r="D161" s="53"/>
      <c r="E161" s="53"/>
      <c r="F161" s="54"/>
      <c r="G161" s="54"/>
      <c r="H161" s="54"/>
      <c r="I161" s="50"/>
      <c r="K161" s="50"/>
      <c r="L161" s="50"/>
      <c r="M161" s="50"/>
      <c r="N161" s="50"/>
    </row>
    <row r="162" spans="1:14" s="57" customFormat="1" x14ac:dyDescent="0.2">
      <c r="A162" s="53"/>
      <c r="B162" s="53" t="s">
        <v>728</v>
      </c>
      <c r="C162" s="53"/>
      <c r="D162" s="53"/>
      <c r="E162" s="53"/>
      <c r="F162" s="54"/>
      <c r="G162" s="54"/>
      <c r="H162" s="54"/>
      <c r="I162" s="50"/>
      <c r="K162" s="50"/>
      <c r="L162" s="50"/>
      <c r="M162" s="50"/>
      <c r="N162" s="50"/>
    </row>
    <row r="163" spans="1:14" s="57" customFormat="1" x14ac:dyDescent="0.2">
      <c r="A163" s="53"/>
      <c r="B163" s="53" t="s">
        <v>551</v>
      </c>
      <c r="C163" s="53"/>
      <c r="D163" s="53"/>
      <c r="E163" s="53"/>
      <c r="F163" s="54"/>
      <c r="G163" s="54"/>
      <c r="H163" s="54"/>
      <c r="I163" s="50"/>
      <c r="K163" s="50"/>
      <c r="L163" s="50"/>
      <c r="M163" s="50"/>
      <c r="N163" s="50"/>
    </row>
    <row r="164" spans="1:14" s="57" customFormat="1" x14ac:dyDescent="0.2">
      <c r="A164" s="53"/>
      <c r="B164" s="53"/>
      <c r="C164" s="53" t="s">
        <v>729</v>
      </c>
      <c r="D164" s="53"/>
      <c r="E164" s="53"/>
      <c r="F164" s="54"/>
      <c r="G164" s="54"/>
      <c r="H164" s="54"/>
      <c r="I164" s="50"/>
      <c r="K164" s="50"/>
      <c r="L164" s="50"/>
      <c r="M164" s="50"/>
      <c r="N164" s="50"/>
    </row>
    <row r="165" spans="1:14" s="57" customFormat="1" x14ac:dyDescent="0.2">
      <c r="A165" s="53"/>
      <c r="B165" s="53"/>
      <c r="C165" s="53" t="s">
        <v>730</v>
      </c>
      <c r="D165" s="53"/>
      <c r="E165" s="53"/>
      <c r="F165" s="54"/>
      <c r="G165" s="54"/>
      <c r="H165" s="54"/>
      <c r="I165" s="50"/>
      <c r="K165" s="50"/>
      <c r="L165" s="50"/>
      <c r="M165" s="50"/>
      <c r="N165" s="50"/>
    </row>
    <row r="166" spans="1:14" s="57" customFormat="1" x14ac:dyDescent="0.2">
      <c r="A166" s="53"/>
      <c r="B166" s="53"/>
      <c r="C166" s="53" t="s">
        <v>731</v>
      </c>
      <c r="D166" s="53"/>
      <c r="E166" s="53"/>
      <c r="F166" s="54"/>
      <c r="G166" s="54"/>
      <c r="H166" s="54"/>
      <c r="I166" s="50"/>
      <c r="K166" s="50"/>
      <c r="L166" s="50"/>
      <c r="M166" s="50"/>
      <c r="N166" s="50"/>
    </row>
    <row r="167" spans="1:14" s="57" customFormat="1" x14ac:dyDescent="0.2">
      <c r="A167" s="53"/>
      <c r="B167" s="53"/>
      <c r="C167" s="53"/>
      <c r="D167" s="53"/>
      <c r="E167" s="53"/>
      <c r="F167" s="54"/>
      <c r="G167" s="54"/>
      <c r="H167" s="54"/>
      <c r="I167" s="50"/>
      <c r="K167" s="50"/>
      <c r="L167" s="50"/>
      <c r="M167" s="50"/>
      <c r="N167" s="50"/>
    </row>
    <row r="168" spans="1:14" s="57" customFormat="1" x14ac:dyDescent="0.2">
      <c r="A168" s="53"/>
      <c r="B168" s="53" t="s">
        <v>732</v>
      </c>
      <c r="C168" s="53"/>
      <c r="D168" s="53"/>
      <c r="E168" s="53"/>
      <c r="F168" s="54"/>
      <c r="G168" s="54"/>
      <c r="H168" s="54"/>
      <c r="I168" s="50"/>
      <c r="K168" s="50"/>
      <c r="L168" s="50"/>
      <c r="M168" s="50"/>
      <c r="N168" s="50"/>
    </row>
    <row r="169" spans="1:14" s="57" customFormat="1" x14ac:dyDescent="0.2">
      <c r="A169" s="53"/>
      <c r="B169" s="64" t="s">
        <v>117</v>
      </c>
      <c r="C169" s="53" t="s">
        <v>733</v>
      </c>
      <c r="D169" s="53"/>
      <c r="E169" s="53"/>
      <c r="F169" s="54"/>
      <c r="G169" s="54"/>
      <c r="H169" s="54"/>
      <c r="I169" s="50"/>
      <c r="K169" s="50"/>
      <c r="L169" s="50"/>
      <c r="M169" s="50"/>
      <c r="N169" s="50"/>
    </row>
    <row r="170" spans="1:14" s="57" customFormat="1" x14ac:dyDescent="0.2">
      <c r="A170" s="53"/>
      <c r="B170" s="64" t="s">
        <v>117</v>
      </c>
      <c r="C170" s="53" t="s">
        <v>734</v>
      </c>
      <c r="D170" s="53"/>
      <c r="E170" s="53"/>
      <c r="F170" s="54"/>
      <c r="G170" s="54"/>
      <c r="H170" s="54"/>
      <c r="I170" s="50"/>
      <c r="K170" s="50"/>
      <c r="L170" s="50"/>
      <c r="M170" s="50"/>
      <c r="N170" s="50"/>
    </row>
    <row r="171" spans="1:14" s="57" customFormat="1" ht="19" customHeight="1" x14ac:dyDescent="0.2">
      <c r="A171" s="53"/>
      <c r="B171" s="64" t="s">
        <v>117</v>
      </c>
      <c r="C171" s="217" t="s">
        <v>607</v>
      </c>
      <c r="D171" s="218"/>
      <c r="E171" s="218"/>
      <c r="F171" s="218"/>
      <c r="G171" s="218"/>
      <c r="H171" s="218"/>
      <c r="I171" s="219"/>
      <c r="K171" s="50"/>
      <c r="L171" s="50"/>
      <c r="M171" s="50"/>
      <c r="N171" s="50"/>
    </row>
    <row r="172" spans="1:14" s="57" customFormat="1" ht="18" customHeight="1" x14ac:dyDescent="0.2">
      <c r="A172" s="53"/>
      <c r="B172" s="64" t="s">
        <v>552</v>
      </c>
      <c r="C172" s="217" t="s">
        <v>608</v>
      </c>
      <c r="D172" s="218"/>
      <c r="E172" s="218"/>
      <c r="F172" s="218"/>
      <c r="G172" s="218"/>
      <c r="H172" s="218"/>
      <c r="I172" s="219"/>
      <c r="K172" s="50"/>
      <c r="L172" s="50"/>
      <c r="M172" s="50"/>
      <c r="N172" s="50"/>
    </row>
    <row r="173" spans="1:14" s="57" customFormat="1" ht="19" customHeight="1" x14ac:dyDescent="0.2">
      <c r="A173" s="53"/>
      <c r="B173" s="64"/>
      <c r="C173" s="53" t="s">
        <v>735</v>
      </c>
      <c r="D173" s="50"/>
      <c r="E173" s="50"/>
      <c r="F173" s="50"/>
      <c r="G173" s="50"/>
      <c r="H173" s="50"/>
      <c r="I173" s="50"/>
      <c r="K173" s="50"/>
      <c r="L173" s="50"/>
      <c r="M173" s="50"/>
      <c r="N173" s="50"/>
    </row>
    <row r="174" spans="1:14" s="57" customFormat="1" ht="19" customHeight="1" x14ac:dyDescent="0.2">
      <c r="A174" s="53"/>
      <c r="B174" s="64"/>
      <c r="C174" s="53" t="s">
        <v>609</v>
      </c>
      <c r="D174" s="50"/>
      <c r="E174" s="50"/>
      <c r="F174" s="50"/>
      <c r="G174" s="50"/>
      <c r="H174" s="50"/>
      <c r="I174" s="50"/>
      <c r="K174" s="50"/>
      <c r="L174" s="50"/>
      <c r="M174" s="50"/>
      <c r="N174" s="50"/>
    </row>
    <row r="175" spans="1:14" s="57" customFormat="1" ht="19" customHeight="1" x14ac:dyDescent="0.2">
      <c r="A175" s="53"/>
      <c r="B175" s="64"/>
      <c r="C175" s="53" t="s">
        <v>736</v>
      </c>
      <c r="D175" s="50"/>
      <c r="E175" s="50"/>
      <c r="F175" s="50"/>
      <c r="G175" s="50"/>
      <c r="H175" s="50"/>
      <c r="I175" s="50"/>
      <c r="K175" s="50"/>
      <c r="L175" s="50"/>
      <c r="M175" s="50"/>
      <c r="N175" s="50"/>
    </row>
    <row r="176" spans="1:14" s="57" customFormat="1" ht="19" customHeight="1" x14ac:dyDescent="0.2">
      <c r="A176" s="53"/>
      <c r="B176" s="64" t="s">
        <v>553</v>
      </c>
      <c r="C176" s="53" t="s">
        <v>740</v>
      </c>
      <c r="D176" s="50"/>
      <c r="E176" s="50"/>
      <c r="F176" s="50"/>
      <c r="G176" s="50"/>
      <c r="H176" s="50"/>
      <c r="I176" s="50"/>
      <c r="K176" s="50"/>
      <c r="L176" s="50"/>
      <c r="M176" s="50"/>
      <c r="N176" s="50"/>
    </row>
    <row r="177" spans="1:14" s="57" customFormat="1" x14ac:dyDescent="0.2">
      <c r="A177" s="53"/>
      <c r="B177" s="64" t="s">
        <v>118</v>
      </c>
      <c r="C177" s="53" t="s">
        <v>739</v>
      </c>
      <c r="D177" s="53"/>
      <c r="E177" s="53"/>
      <c r="F177" s="54"/>
      <c r="G177" s="54"/>
      <c r="H177" s="54"/>
      <c r="I177" s="50"/>
      <c r="K177" s="50"/>
      <c r="L177" s="50"/>
      <c r="M177" s="50"/>
      <c r="N177" s="50"/>
    </row>
    <row r="178" spans="1:14" s="57" customFormat="1" ht="14" customHeight="1" x14ac:dyDescent="0.2">
      <c r="A178" s="53"/>
      <c r="B178" s="64" t="s">
        <v>119</v>
      </c>
      <c r="C178" s="217" t="s">
        <v>738</v>
      </c>
      <c r="D178" s="218"/>
      <c r="E178" s="218"/>
      <c r="F178" s="218"/>
      <c r="G178" s="218"/>
      <c r="H178" s="218"/>
      <c r="I178" s="219"/>
      <c r="K178" s="50"/>
      <c r="L178" s="50"/>
      <c r="M178" s="50"/>
      <c r="N178" s="50"/>
    </row>
    <row r="179" spans="1:14" s="57" customFormat="1" x14ac:dyDescent="0.2">
      <c r="A179" s="53"/>
      <c r="B179" s="64" t="s">
        <v>120</v>
      </c>
      <c r="C179" s="53" t="s">
        <v>737</v>
      </c>
      <c r="D179" s="53"/>
      <c r="E179" s="53"/>
      <c r="F179" s="54"/>
      <c r="G179" s="54"/>
      <c r="H179" s="54"/>
      <c r="I179" s="50"/>
      <c r="K179" s="50"/>
      <c r="L179" s="50"/>
      <c r="M179" s="50"/>
      <c r="N179" s="50"/>
    </row>
    <row r="180" spans="1:14" s="57" customFormat="1" x14ac:dyDescent="0.2">
      <c r="A180" s="53"/>
      <c r="B180" s="64" t="s">
        <v>121</v>
      </c>
      <c r="C180" s="53" t="s">
        <v>740</v>
      </c>
      <c r="D180" s="53"/>
      <c r="E180" s="53"/>
      <c r="F180" s="54"/>
      <c r="G180" s="54"/>
      <c r="H180" s="54"/>
      <c r="I180" s="50"/>
      <c r="K180" s="50"/>
      <c r="L180" s="50"/>
      <c r="M180" s="50"/>
      <c r="N180" s="50"/>
    </row>
    <row r="181" spans="1:14" s="57" customFormat="1" x14ac:dyDescent="0.2">
      <c r="A181" s="53"/>
      <c r="B181" s="64" t="s">
        <v>122</v>
      </c>
      <c r="C181" s="53" t="s">
        <v>741</v>
      </c>
      <c r="D181" s="53"/>
      <c r="E181" s="53"/>
      <c r="F181" s="54"/>
      <c r="G181" s="54"/>
      <c r="H181" s="54"/>
      <c r="I181" s="50"/>
      <c r="K181" s="50"/>
      <c r="L181" s="50"/>
      <c r="M181" s="50"/>
      <c r="N181" s="50"/>
    </row>
    <row r="182" spans="1:14" s="57" customFormat="1" x14ac:dyDescent="0.2">
      <c r="A182" s="53"/>
      <c r="B182" s="64" t="s">
        <v>554</v>
      </c>
      <c r="C182" s="88" t="s">
        <v>742</v>
      </c>
      <c r="D182" s="53"/>
      <c r="E182" s="53"/>
      <c r="F182" s="54"/>
      <c r="G182" s="54"/>
      <c r="H182" s="54"/>
      <c r="I182" s="50"/>
      <c r="K182" s="50"/>
      <c r="L182" s="50"/>
      <c r="M182" s="50"/>
      <c r="N182" s="50"/>
    </row>
    <row r="183" spans="1:14" s="57" customFormat="1" x14ac:dyDescent="0.2">
      <c r="A183" s="53"/>
      <c r="B183" s="63" t="s">
        <v>123</v>
      </c>
      <c r="C183" s="53" t="s">
        <v>743</v>
      </c>
      <c r="D183" s="50"/>
      <c r="E183" s="53"/>
      <c r="F183" s="54"/>
      <c r="G183" s="54"/>
      <c r="H183" s="54"/>
      <c r="I183" s="50"/>
      <c r="K183" s="50"/>
      <c r="L183" s="50"/>
      <c r="M183" s="50"/>
      <c r="N183" s="50"/>
    </row>
    <row r="184" spans="1:14" s="57" customFormat="1" x14ac:dyDescent="0.2">
      <c r="A184" s="53"/>
      <c r="B184" s="63">
        <v>4.7</v>
      </c>
      <c r="C184" s="53" t="s">
        <v>744</v>
      </c>
      <c r="D184" s="50"/>
      <c r="E184" s="53"/>
      <c r="F184" s="54"/>
      <c r="G184" s="54"/>
      <c r="H184" s="54"/>
      <c r="I184" s="50"/>
      <c r="K184" s="50"/>
      <c r="L184" s="50"/>
      <c r="M184" s="50"/>
      <c r="N184" s="50"/>
    </row>
    <row r="185" spans="1:14" s="57" customFormat="1" x14ac:dyDescent="0.2">
      <c r="A185" s="53"/>
      <c r="B185" s="63" t="s">
        <v>124</v>
      </c>
      <c r="C185" s="53" t="s">
        <v>610</v>
      </c>
      <c r="D185" s="53"/>
      <c r="E185" s="53"/>
      <c r="F185" s="54"/>
      <c r="G185" s="54"/>
      <c r="H185" s="54"/>
      <c r="I185" s="50"/>
      <c r="K185" s="50"/>
      <c r="L185" s="50"/>
      <c r="M185" s="50"/>
      <c r="N185" s="50"/>
    </row>
    <row r="186" spans="1:14" s="57" customFormat="1" x14ac:dyDescent="0.2">
      <c r="A186" s="53"/>
      <c r="B186" s="63" t="s">
        <v>125</v>
      </c>
      <c r="C186" s="53" t="s">
        <v>745</v>
      </c>
      <c r="D186" s="53"/>
      <c r="E186" s="53"/>
      <c r="F186" s="54"/>
      <c r="G186" s="54"/>
      <c r="H186" s="54"/>
      <c r="I186" s="50"/>
      <c r="K186" s="50"/>
      <c r="L186" s="50"/>
      <c r="M186" s="50"/>
      <c r="N186" s="50"/>
    </row>
    <row r="187" spans="1:14" s="57" customFormat="1" x14ac:dyDescent="0.2">
      <c r="A187" s="53"/>
      <c r="B187" s="63" t="s">
        <v>126</v>
      </c>
      <c r="C187" s="53" t="s">
        <v>746</v>
      </c>
      <c r="D187" s="53"/>
      <c r="E187" s="53"/>
      <c r="F187" s="54"/>
      <c r="G187" s="54"/>
      <c r="H187" s="54"/>
      <c r="I187" s="50"/>
      <c r="K187" s="50"/>
      <c r="L187" s="50"/>
      <c r="M187" s="50"/>
      <c r="N187" s="50"/>
    </row>
    <row r="188" spans="1:14" s="57" customFormat="1" x14ac:dyDescent="0.2">
      <c r="A188" s="53"/>
      <c r="B188" s="63" t="s">
        <v>127</v>
      </c>
      <c r="C188" s="53" t="s">
        <v>746</v>
      </c>
      <c r="D188" s="53"/>
      <c r="E188" s="53"/>
      <c r="F188" s="54"/>
      <c r="G188" s="54"/>
      <c r="H188" s="54"/>
      <c r="I188" s="50"/>
      <c r="K188" s="50"/>
      <c r="L188" s="50"/>
      <c r="M188" s="50"/>
      <c r="N188" s="50"/>
    </row>
    <row r="189" spans="1:14" s="72" customFormat="1" x14ac:dyDescent="0.2">
      <c r="A189" s="62"/>
      <c r="B189" s="163" t="s">
        <v>555</v>
      </c>
      <c r="C189" s="88" t="s">
        <v>747</v>
      </c>
      <c r="D189" s="62"/>
      <c r="E189" s="62"/>
      <c r="F189" s="86"/>
      <c r="G189" s="86"/>
      <c r="H189" s="86"/>
      <c r="I189" s="73"/>
      <c r="K189" s="73"/>
      <c r="L189" s="73"/>
      <c r="M189" s="73"/>
      <c r="N189" s="73"/>
    </row>
    <row r="190" spans="1:14" s="57" customFormat="1" x14ac:dyDescent="0.2">
      <c r="A190" s="53"/>
      <c r="B190" s="63" t="s">
        <v>128</v>
      </c>
      <c r="C190" s="53" t="s">
        <v>787</v>
      </c>
      <c r="D190" s="53"/>
      <c r="E190" s="53"/>
      <c r="F190" s="54"/>
      <c r="G190" s="54"/>
      <c r="H190" s="54"/>
      <c r="I190" s="50"/>
      <c r="K190" s="50"/>
      <c r="L190" s="50"/>
      <c r="M190" s="50"/>
      <c r="N190" s="50"/>
    </row>
    <row r="191" spans="1:14" s="57" customFormat="1" x14ac:dyDescent="0.2">
      <c r="A191" s="53"/>
      <c r="B191" s="63" t="s">
        <v>129</v>
      </c>
      <c r="C191" s="53" t="s">
        <v>748</v>
      </c>
      <c r="D191" s="53"/>
      <c r="E191" s="53"/>
      <c r="F191" s="54"/>
      <c r="G191" s="54"/>
      <c r="H191" s="54"/>
      <c r="I191" s="50"/>
      <c r="K191" s="50"/>
      <c r="L191" s="50"/>
      <c r="M191" s="50"/>
      <c r="N191" s="50"/>
    </row>
    <row r="192" spans="1:14" s="57" customFormat="1" x14ac:dyDescent="0.2">
      <c r="A192" s="53"/>
      <c r="B192" s="63" t="s">
        <v>556</v>
      </c>
      <c r="C192" s="53" t="s">
        <v>749</v>
      </c>
      <c r="D192" s="53"/>
      <c r="E192" s="53"/>
      <c r="F192" s="54"/>
      <c r="G192" s="54"/>
      <c r="H192" s="54"/>
      <c r="I192" s="50"/>
      <c r="K192" s="50"/>
      <c r="L192" s="50"/>
      <c r="M192" s="50"/>
      <c r="N192" s="50"/>
    </row>
    <row r="193" spans="1:14" s="51" customFormat="1" x14ac:dyDescent="0.2">
      <c r="A193" s="53"/>
      <c r="B193" s="63"/>
      <c r="C193" s="53" t="s">
        <v>750</v>
      </c>
      <c r="D193" s="53"/>
      <c r="E193" s="53"/>
      <c r="F193" s="54"/>
      <c r="G193" s="54"/>
      <c r="H193" s="54"/>
      <c r="I193" s="50"/>
      <c r="J193" s="57"/>
      <c r="K193" s="50"/>
      <c r="L193" s="50"/>
      <c r="M193" s="50"/>
      <c r="N193" s="50"/>
    </row>
    <row r="194" spans="1:14" s="51" customFormat="1" x14ac:dyDescent="0.2">
      <c r="A194" s="53"/>
      <c r="B194" s="63"/>
      <c r="C194" s="53" t="s">
        <v>751</v>
      </c>
      <c r="D194" s="53"/>
      <c r="E194" s="53"/>
      <c r="F194" s="54"/>
      <c r="G194" s="54"/>
      <c r="H194" s="54"/>
      <c r="I194" s="50"/>
      <c r="J194" s="57"/>
      <c r="K194" s="50"/>
      <c r="L194" s="50"/>
      <c r="M194" s="50"/>
      <c r="N194" s="50"/>
    </row>
    <row r="195" spans="1:14" x14ac:dyDescent="0.2">
      <c r="A195" s="53"/>
      <c r="B195" s="63"/>
      <c r="C195" s="53" t="s">
        <v>752</v>
      </c>
      <c r="D195" s="53"/>
      <c r="E195" s="53"/>
      <c r="F195" s="54"/>
      <c r="G195" s="54"/>
      <c r="H195" s="54"/>
    </row>
    <row r="196" spans="1:14" x14ac:dyDescent="0.2">
      <c r="A196" s="53"/>
      <c r="B196" s="63" t="s">
        <v>557</v>
      </c>
      <c r="C196" s="88" t="s">
        <v>753</v>
      </c>
      <c r="D196" s="53"/>
      <c r="E196" s="53"/>
      <c r="F196" s="54"/>
      <c r="G196" s="54"/>
      <c r="H196" s="54"/>
    </row>
    <row r="197" spans="1:14" x14ac:dyDescent="0.2">
      <c r="A197" s="53"/>
      <c r="B197" s="63">
        <v>6.15</v>
      </c>
      <c r="C197" s="53" t="s">
        <v>130</v>
      </c>
      <c r="D197" s="53"/>
      <c r="E197" s="53"/>
      <c r="F197" s="54"/>
      <c r="G197" s="54"/>
      <c r="H197" s="54"/>
    </row>
    <row r="198" spans="1:14" x14ac:dyDescent="0.2">
      <c r="A198" s="53"/>
      <c r="B198" s="63">
        <v>6.18</v>
      </c>
      <c r="C198" s="53" t="s">
        <v>131</v>
      </c>
      <c r="D198" s="53"/>
      <c r="E198" s="53"/>
      <c r="F198" s="54"/>
      <c r="G198" s="54"/>
      <c r="H198" s="54"/>
    </row>
    <row r="199" spans="1:14" x14ac:dyDescent="0.2">
      <c r="A199" s="53"/>
      <c r="B199" s="63">
        <v>6.19</v>
      </c>
      <c r="C199" s="88" t="s">
        <v>754</v>
      </c>
      <c r="D199" s="53"/>
      <c r="E199" s="53"/>
      <c r="F199" s="54"/>
      <c r="G199" s="54"/>
      <c r="H199" s="54"/>
    </row>
    <row r="200" spans="1:14" x14ac:dyDescent="0.2">
      <c r="A200" s="53"/>
      <c r="B200" s="63" t="s">
        <v>132</v>
      </c>
      <c r="C200" s="53" t="s">
        <v>133</v>
      </c>
      <c r="D200" s="53"/>
      <c r="E200" s="53"/>
      <c r="F200" s="54"/>
      <c r="G200" s="54"/>
      <c r="H200" s="54"/>
    </row>
    <row r="201" spans="1:14" x14ac:dyDescent="0.2">
      <c r="A201" s="53"/>
      <c r="B201" s="63" t="s">
        <v>134</v>
      </c>
      <c r="C201" s="53" t="s">
        <v>135</v>
      </c>
      <c r="D201" s="53"/>
      <c r="E201" s="53"/>
      <c r="F201" s="54"/>
      <c r="G201" s="54"/>
      <c r="H201" s="54"/>
    </row>
    <row r="202" spans="1:14" x14ac:dyDescent="0.2">
      <c r="A202" s="53"/>
      <c r="B202" s="63">
        <v>7.3</v>
      </c>
      <c r="C202" s="53" t="s">
        <v>582</v>
      </c>
      <c r="D202" s="53"/>
      <c r="E202" s="53"/>
      <c r="F202" s="54"/>
      <c r="G202" s="54"/>
      <c r="H202" s="54"/>
    </row>
    <row r="203" spans="1:14" x14ac:dyDescent="0.2">
      <c r="A203" s="53"/>
      <c r="B203" s="63" t="s">
        <v>136</v>
      </c>
      <c r="C203" s="53" t="s">
        <v>755</v>
      </c>
      <c r="D203" s="53"/>
      <c r="E203" s="53"/>
      <c r="F203" s="54"/>
      <c r="G203" s="54"/>
      <c r="H203" s="54"/>
    </row>
    <row r="204" spans="1:14" x14ac:dyDescent="0.2">
      <c r="A204" s="53"/>
      <c r="B204" s="63">
        <v>9.1</v>
      </c>
      <c r="C204" s="53" t="s">
        <v>757</v>
      </c>
      <c r="D204" s="53"/>
      <c r="E204" s="53"/>
      <c r="F204" s="54"/>
      <c r="G204" s="54"/>
      <c r="H204" s="54"/>
    </row>
    <row r="205" spans="1:14" x14ac:dyDescent="0.2">
      <c r="A205" s="53"/>
      <c r="B205" s="63"/>
      <c r="C205" s="53" t="s">
        <v>756</v>
      </c>
      <c r="D205" s="53"/>
      <c r="E205" s="53"/>
      <c r="F205" s="54"/>
      <c r="G205" s="54"/>
      <c r="H205" s="54"/>
    </row>
    <row r="206" spans="1:14" x14ac:dyDescent="0.2">
      <c r="A206" s="53"/>
      <c r="B206" s="63"/>
      <c r="C206" s="53" t="s">
        <v>758</v>
      </c>
      <c r="D206" s="53"/>
      <c r="E206" s="53"/>
      <c r="F206" s="54"/>
      <c r="G206" s="54"/>
      <c r="H206" s="54"/>
    </row>
    <row r="207" spans="1:14" x14ac:dyDescent="0.2">
      <c r="A207" s="53"/>
      <c r="B207" s="63" t="s">
        <v>558</v>
      </c>
      <c r="C207" s="88" t="s">
        <v>788</v>
      </c>
      <c r="D207" s="53"/>
      <c r="E207" s="53"/>
      <c r="F207" s="54"/>
      <c r="G207" s="54"/>
      <c r="H207" s="54"/>
    </row>
    <row r="208" spans="1:14" x14ac:dyDescent="0.2">
      <c r="A208" s="53"/>
      <c r="B208" s="63" t="s">
        <v>559</v>
      </c>
      <c r="C208" s="53" t="s">
        <v>759</v>
      </c>
      <c r="D208" s="53"/>
      <c r="E208" s="53"/>
      <c r="F208" s="54"/>
      <c r="G208" s="54"/>
      <c r="H208" s="54"/>
    </row>
    <row r="209" spans="1:11" x14ac:dyDescent="0.2">
      <c r="A209" s="53"/>
      <c r="B209" s="63"/>
      <c r="C209" s="53"/>
      <c r="D209" s="53"/>
      <c r="E209" s="53"/>
      <c r="F209" s="54"/>
      <c r="G209" s="54"/>
      <c r="H209" s="54"/>
    </row>
    <row r="210" spans="1:11" x14ac:dyDescent="0.2">
      <c r="A210" s="53"/>
      <c r="B210" s="63" t="s">
        <v>611</v>
      </c>
      <c r="C210" s="53"/>
      <c r="D210" s="53"/>
      <c r="E210" s="53"/>
      <c r="F210" s="54"/>
      <c r="G210" s="54"/>
      <c r="H210" s="54"/>
    </row>
    <row r="211" spans="1:11" x14ac:dyDescent="0.2">
      <c r="A211" s="53"/>
      <c r="B211" s="53" t="s">
        <v>612</v>
      </c>
      <c r="C211" s="53"/>
      <c r="D211" s="53"/>
      <c r="E211" s="53"/>
      <c r="F211" s="54"/>
      <c r="G211" s="54"/>
      <c r="H211" s="54"/>
    </row>
    <row r="212" spans="1:11" x14ac:dyDescent="0.2">
      <c r="A212" s="53"/>
      <c r="B212" s="53"/>
      <c r="C212" s="53"/>
      <c r="D212" s="53"/>
      <c r="E212" s="53"/>
      <c r="F212" s="54"/>
      <c r="G212" s="54"/>
      <c r="H212" s="54"/>
    </row>
    <row r="213" spans="1:11" x14ac:dyDescent="0.2">
      <c r="A213" s="56" t="s">
        <v>137</v>
      </c>
      <c r="B213" s="56" t="s">
        <v>138</v>
      </c>
      <c r="C213" s="53"/>
      <c r="D213" s="53"/>
      <c r="E213" s="53"/>
      <c r="F213" s="63"/>
      <c r="G213" s="54"/>
      <c r="H213" s="54"/>
      <c r="K213" s="54"/>
    </row>
    <row r="214" spans="1:11" x14ac:dyDescent="0.2">
      <c r="A214" s="53"/>
      <c r="B214" s="53"/>
      <c r="C214" s="53"/>
      <c r="D214" s="53"/>
      <c r="E214" s="53"/>
      <c r="F214" s="63"/>
      <c r="G214" s="54"/>
      <c r="H214" s="54"/>
      <c r="K214" s="54"/>
    </row>
    <row r="215" spans="1:11" x14ac:dyDescent="0.2">
      <c r="A215" s="53"/>
      <c r="B215" s="56" t="s">
        <v>139</v>
      </c>
      <c r="C215" s="53"/>
      <c r="D215" s="53"/>
      <c r="E215" s="53"/>
      <c r="F215" s="63"/>
      <c r="G215" s="54"/>
      <c r="H215" s="54"/>
      <c r="K215" s="54"/>
    </row>
    <row r="216" spans="1:11" x14ac:dyDescent="0.2">
      <c r="A216" s="53"/>
      <c r="B216" s="53"/>
      <c r="C216" s="53"/>
      <c r="D216" s="53"/>
      <c r="E216" s="53"/>
      <c r="F216" s="63"/>
      <c r="G216" s="54"/>
      <c r="H216" s="54"/>
      <c r="K216" s="54"/>
    </row>
    <row r="217" spans="1:11" x14ac:dyDescent="0.2">
      <c r="A217" s="53" t="s">
        <v>140</v>
      </c>
      <c r="B217" s="53" t="s">
        <v>141</v>
      </c>
      <c r="C217" s="53"/>
      <c r="D217" s="53"/>
      <c r="E217" s="53"/>
      <c r="F217" s="63"/>
      <c r="G217" s="54"/>
      <c r="H217" s="54"/>
      <c r="K217" s="54"/>
    </row>
    <row r="218" spans="1:11" x14ac:dyDescent="0.2">
      <c r="A218" s="53"/>
      <c r="B218" s="53"/>
      <c r="C218" s="53"/>
      <c r="D218" s="53"/>
      <c r="E218" s="53"/>
      <c r="F218" s="63"/>
      <c r="G218" s="54"/>
      <c r="H218" s="54"/>
      <c r="K218" s="54"/>
    </row>
    <row r="219" spans="1:11" ht="28" customHeight="1" x14ac:dyDescent="0.2">
      <c r="A219" s="53" t="s">
        <v>142</v>
      </c>
      <c r="B219" s="217" t="s">
        <v>143</v>
      </c>
      <c r="C219" s="218"/>
      <c r="D219" s="218"/>
      <c r="E219" s="218"/>
      <c r="F219" s="218"/>
      <c r="G219" s="218"/>
      <c r="H219" s="218"/>
      <c r="I219" s="219"/>
      <c r="K219" s="54"/>
    </row>
    <row r="220" spans="1:11" ht="40" customHeight="1" x14ac:dyDescent="0.2">
      <c r="A220" s="53"/>
      <c r="B220" s="217" t="s">
        <v>583</v>
      </c>
      <c r="C220" s="218"/>
      <c r="D220" s="218"/>
      <c r="E220" s="218"/>
      <c r="F220" s="218"/>
      <c r="G220" s="218"/>
      <c r="H220" s="218"/>
      <c r="I220" s="219"/>
      <c r="K220" s="54"/>
    </row>
    <row r="221" spans="1:11" x14ac:dyDescent="0.2">
      <c r="A221" s="53"/>
      <c r="B221" s="53"/>
      <c r="C221" s="53"/>
      <c r="D221" s="53"/>
      <c r="E221" s="53"/>
      <c r="F221" s="63"/>
      <c r="G221" s="54"/>
      <c r="H221" s="54"/>
      <c r="K221" s="54"/>
    </row>
    <row r="222" spans="1:11" ht="28.5" customHeight="1" x14ac:dyDescent="0.2">
      <c r="A222" s="53" t="s">
        <v>144</v>
      </c>
      <c r="B222" s="217" t="s">
        <v>613</v>
      </c>
      <c r="C222" s="218"/>
      <c r="D222" s="218"/>
      <c r="E222" s="218"/>
      <c r="F222" s="218"/>
      <c r="G222" s="218"/>
      <c r="H222" s="218"/>
      <c r="I222" s="219"/>
      <c r="K222" s="54"/>
    </row>
    <row r="223" spans="1:11" x14ac:dyDescent="0.2">
      <c r="A223" s="53"/>
      <c r="B223" s="53"/>
      <c r="C223" s="53"/>
      <c r="D223" s="53"/>
      <c r="E223" s="53"/>
      <c r="F223" s="63"/>
      <c r="G223" s="54"/>
      <c r="H223" s="54"/>
      <c r="K223" s="54"/>
    </row>
    <row r="224" spans="1:11" x14ac:dyDescent="0.2">
      <c r="A224" s="53" t="s">
        <v>145</v>
      </c>
      <c r="B224" s="53" t="s">
        <v>146</v>
      </c>
      <c r="C224" s="53"/>
      <c r="D224" s="53"/>
      <c r="E224" s="53"/>
      <c r="F224" s="63"/>
      <c r="G224" s="54"/>
      <c r="H224" s="54"/>
      <c r="K224" s="54"/>
    </row>
    <row r="225" spans="1:11" x14ac:dyDescent="0.2">
      <c r="A225" s="53"/>
      <c r="B225" s="53" t="s">
        <v>69</v>
      </c>
      <c r="C225" s="53" t="s">
        <v>147</v>
      </c>
      <c r="D225" s="53"/>
      <c r="E225" s="53"/>
      <c r="F225" s="63"/>
      <c r="G225" s="54"/>
      <c r="H225" s="54"/>
      <c r="K225" s="54"/>
    </row>
    <row r="226" spans="1:11" x14ac:dyDescent="0.2">
      <c r="A226" s="53"/>
      <c r="B226" s="53" t="s">
        <v>69</v>
      </c>
      <c r="C226" s="53" t="s">
        <v>148</v>
      </c>
      <c r="D226" s="53"/>
      <c r="E226" s="53"/>
      <c r="F226" s="63"/>
      <c r="G226" s="54"/>
      <c r="H226" s="54"/>
      <c r="K226" s="54"/>
    </row>
    <row r="227" spans="1:11" x14ac:dyDescent="0.2">
      <c r="A227" s="53"/>
      <c r="B227" s="53"/>
      <c r="C227" s="53"/>
      <c r="D227" s="53"/>
      <c r="E227" s="53"/>
      <c r="F227" s="63"/>
      <c r="G227" s="54"/>
      <c r="H227" s="54"/>
      <c r="K227" s="54"/>
    </row>
    <row r="228" spans="1:11" ht="41" customHeight="1" x14ac:dyDescent="0.2">
      <c r="A228" s="53" t="s">
        <v>149</v>
      </c>
      <c r="B228" s="217" t="s">
        <v>584</v>
      </c>
      <c r="C228" s="218"/>
      <c r="D228" s="218"/>
      <c r="E228" s="218"/>
      <c r="F228" s="218"/>
      <c r="G228" s="218"/>
      <c r="H228" s="218"/>
      <c r="I228" s="219"/>
      <c r="K228" s="54"/>
    </row>
    <row r="229" spans="1:11" x14ac:dyDescent="0.2">
      <c r="A229" s="53"/>
      <c r="B229" s="53"/>
      <c r="C229" s="53"/>
      <c r="D229" s="53"/>
      <c r="E229" s="53"/>
      <c r="F229" s="63"/>
      <c r="G229" s="54"/>
      <c r="H229" s="54"/>
      <c r="K229" s="54"/>
    </row>
    <row r="230" spans="1:11" x14ac:dyDescent="0.2">
      <c r="A230" s="53"/>
      <c r="B230" s="56" t="s">
        <v>150</v>
      </c>
      <c r="C230" s="53"/>
      <c r="D230" s="53"/>
      <c r="E230" s="53"/>
      <c r="F230" s="63"/>
      <c r="G230" s="54"/>
      <c r="H230" s="54"/>
      <c r="K230" s="54"/>
    </row>
    <row r="231" spans="1:11" x14ac:dyDescent="0.2">
      <c r="A231" s="53"/>
      <c r="B231" s="53"/>
      <c r="C231" s="53"/>
      <c r="D231" s="53"/>
      <c r="E231" s="53"/>
      <c r="F231" s="63"/>
      <c r="G231" s="54"/>
      <c r="H231" s="54"/>
      <c r="K231" s="54"/>
    </row>
    <row r="232" spans="1:11" ht="28" customHeight="1" x14ac:dyDescent="0.2">
      <c r="A232" s="53" t="s">
        <v>151</v>
      </c>
      <c r="B232" s="217" t="s">
        <v>152</v>
      </c>
      <c r="C232" s="218"/>
      <c r="D232" s="218"/>
      <c r="E232" s="218"/>
      <c r="F232" s="218"/>
      <c r="G232" s="218"/>
      <c r="H232" s="218"/>
      <c r="I232" s="219"/>
      <c r="K232" s="54"/>
    </row>
    <row r="233" spans="1:11" x14ac:dyDescent="0.2">
      <c r="A233" s="53"/>
      <c r="B233" s="53"/>
      <c r="C233" s="53"/>
      <c r="D233" s="53"/>
      <c r="E233" s="53"/>
      <c r="F233" s="63"/>
      <c r="G233" s="54"/>
      <c r="H233" s="54"/>
      <c r="K233" s="54"/>
    </row>
    <row r="234" spans="1:11" x14ac:dyDescent="0.2">
      <c r="A234" s="53" t="s">
        <v>153</v>
      </c>
      <c r="B234" s="53" t="s">
        <v>154</v>
      </c>
      <c r="C234" s="53"/>
      <c r="D234" s="53"/>
      <c r="E234" s="53"/>
      <c r="F234" s="63"/>
      <c r="G234" s="54"/>
      <c r="H234" s="54"/>
      <c r="K234" s="54"/>
    </row>
    <row r="235" spans="1:11" x14ac:dyDescent="0.2">
      <c r="A235" s="53"/>
      <c r="B235" s="53"/>
      <c r="C235" s="53" t="s">
        <v>155</v>
      </c>
      <c r="D235" s="53" t="s">
        <v>156</v>
      </c>
      <c r="E235" s="53" t="s">
        <v>157</v>
      </c>
      <c r="F235" s="63"/>
      <c r="G235" s="54"/>
      <c r="H235" s="54"/>
      <c r="K235" s="54"/>
    </row>
    <row r="236" spans="1:11" x14ac:dyDescent="0.2">
      <c r="A236" s="53"/>
      <c r="B236" s="53"/>
      <c r="C236" s="53" t="s">
        <v>158</v>
      </c>
      <c r="D236" s="53" t="s">
        <v>156</v>
      </c>
      <c r="E236" s="53" t="s">
        <v>159</v>
      </c>
      <c r="F236" s="63"/>
      <c r="G236" s="54"/>
      <c r="H236" s="54"/>
      <c r="K236" s="54"/>
    </row>
    <row r="237" spans="1:11" x14ac:dyDescent="0.2">
      <c r="A237" s="53"/>
      <c r="B237" s="53"/>
      <c r="C237" s="53"/>
      <c r="D237" s="53"/>
      <c r="E237" s="53"/>
      <c r="F237" s="63"/>
      <c r="G237" s="54"/>
      <c r="H237" s="54"/>
      <c r="K237" s="54"/>
    </row>
    <row r="238" spans="1:11" x14ac:dyDescent="0.2">
      <c r="A238" s="53" t="s">
        <v>160</v>
      </c>
      <c r="B238" s="53" t="s">
        <v>161</v>
      </c>
      <c r="C238" s="53"/>
      <c r="D238" s="53"/>
      <c r="E238" s="53"/>
      <c r="F238" s="63"/>
      <c r="G238" s="54"/>
      <c r="H238" s="54"/>
      <c r="K238" s="54"/>
    </row>
    <row r="239" spans="1:11" ht="37" customHeight="1" x14ac:dyDescent="0.2">
      <c r="A239" s="53"/>
      <c r="B239" s="53" t="s">
        <v>69</v>
      </c>
      <c r="C239" s="217" t="s">
        <v>162</v>
      </c>
      <c r="D239" s="218"/>
      <c r="E239" s="218"/>
      <c r="F239" s="218"/>
      <c r="G239" s="218"/>
      <c r="H239" s="218"/>
      <c r="I239" s="219"/>
      <c r="K239" s="54"/>
    </row>
    <row r="240" spans="1:11" ht="29" customHeight="1" x14ac:dyDescent="0.2">
      <c r="A240" s="53"/>
      <c r="B240" s="53" t="s">
        <v>69</v>
      </c>
      <c r="C240" s="217" t="s">
        <v>163</v>
      </c>
      <c r="D240" s="218"/>
      <c r="E240" s="218"/>
      <c r="F240" s="218"/>
      <c r="G240" s="218"/>
      <c r="H240" s="218"/>
      <c r="I240" s="219"/>
      <c r="K240" s="54"/>
    </row>
    <row r="241" spans="1:11" x14ac:dyDescent="0.2">
      <c r="A241" s="53"/>
      <c r="B241" s="53"/>
      <c r="C241" s="53"/>
      <c r="D241" s="53"/>
      <c r="E241" s="53"/>
      <c r="F241" s="63"/>
      <c r="G241" s="54"/>
      <c r="H241" s="54"/>
      <c r="K241" s="54"/>
    </row>
    <row r="242" spans="1:11" x14ac:dyDescent="0.2">
      <c r="A242" s="53" t="s">
        <v>164</v>
      </c>
      <c r="B242" s="53" t="s">
        <v>165</v>
      </c>
      <c r="C242" s="53"/>
      <c r="D242" s="53"/>
      <c r="E242" s="53"/>
      <c r="F242" s="63"/>
      <c r="G242" s="54"/>
      <c r="H242" s="54"/>
      <c r="K242" s="54"/>
    </row>
    <row r="243" spans="1:11" ht="34" customHeight="1" x14ac:dyDescent="0.2">
      <c r="A243" s="53"/>
      <c r="B243" s="53" t="s">
        <v>69</v>
      </c>
      <c r="C243" s="217" t="s">
        <v>166</v>
      </c>
      <c r="D243" s="218"/>
      <c r="E243" s="218"/>
      <c r="F243" s="218"/>
      <c r="G243" s="218"/>
      <c r="H243" s="218"/>
      <c r="I243" s="219"/>
      <c r="K243" s="54"/>
    </row>
    <row r="244" spans="1:11" ht="34" customHeight="1" x14ac:dyDescent="0.2">
      <c r="A244" s="53"/>
      <c r="B244" s="53" t="s">
        <v>69</v>
      </c>
      <c r="C244" s="217" t="s">
        <v>614</v>
      </c>
      <c r="D244" s="218"/>
      <c r="E244" s="218"/>
      <c r="F244" s="218"/>
      <c r="G244" s="218"/>
      <c r="H244" s="218"/>
      <c r="I244" s="219"/>
      <c r="K244" s="54"/>
    </row>
    <row r="245" spans="1:11" ht="28" customHeight="1" x14ac:dyDescent="0.2">
      <c r="A245" s="53"/>
      <c r="B245" s="53" t="s">
        <v>69</v>
      </c>
      <c r="C245" s="217" t="s">
        <v>167</v>
      </c>
      <c r="D245" s="218"/>
      <c r="E245" s="218"/>
      <c r="F245" s="218"/>
      <c r="G245" s="218"/>
      <c r="H245" s="218"/>
      <c r="I245" s="219"/>
      <c r="K245" s="54"/>
    </row>
    <row r="246" spans="1:11" x14ac:dyDescent="0.2">
      <c r="A246" s="53"/>
      <c r="B246" s="53"/>
      <c r="C246" s="53"/>
      <c r="D246" s="53"/>
      <c r="E246" s="53"/>
      <c r="F246" s="63"/>
      <c r="G246" s="54"/>
      <c r="H246" s="54"/>
      <c r="K246" s="54"/>
    </row>
    <row r="247" spans="1:11" ht="41" customHeight="1" x14ac:dyDescent="0.2">
      <c r="A247" s="53" t="s">
        <v>168</v>
      </c>
      <c r="B247" s="217" t="s">
        <v>169</v>
      </c>
      <c r="C247" s="218"/>
      <c r="D247" s="218"/>
      <c r="E247" s="218"/>
      <c r="F247" s="218"/>
      <c r="G247" s="218"/>
      <c r="H247" s="218"/>
      <c r="I247" s="219"/>
      <c r="K247" s="54"/>
    </row>
    <row r="248" spans="1:11" x14ac:dyDescent="0.2">
      <c r="A248" s="53"/>
      <c r="B248" s="53"/>
      <c r="C248" s="53"/>
      <c r="D248" s="53"/>
      <c r="E248" s="53"/>
      <c r="F248" s="63"/>
      <c r="G248" s="54"/>
      <c r="H248" s="54"/>
      <c r="K248" s="54"/>
    </row>
    <row r="249" spans="1:11" x14ac:dyDescent="0.2">
      <c r="A249" s="53" t="s">
        <v>170</v>
      </c>
      <c r="B249" s="53" t="s">
        <v>615</v>
      </c>
      <c r="C249" s="53"/>
      <c r="D249" s="53"/>
      <c r="E249" s="53"/>
      <c r="F249" s="63"/>
      <c r="G249" s="54"/>
      <c r="H249" s="54"/>
      <c r="K249" s="54"/>
    </row>
    <row r="250" spans="1:11" x14ac:dyDescent="0.2">
      <c r="A250" s="53"/>
      <c r="B250" s="53"/>
      <c r="C250" s="53"/>
      <c r="D250" s="53"/>
      <c r="E250" s="53"/>
      <c r="F250" s="63"/>
      <c r="G250" s="54"/>
      <c r="H250" s="54"/>
      <c r="K250" s="54"/>
    </row>
    <row r="251" spans="1:11" ht="15" customHeight="1" x14ac:dyDescent="0.2">
      <c r="A251" s="53" t="s">
        <v>171</v>
      </c>
      <c r="B251" s="217" t="s">
        <v>616</v>
      </c>
      <c r="C251" s="217"/>
      <c r="D251" s="217"/>
      <c r="E251" s="217"/>
      <c r="F251" s="217"/>
      <c r="G251" s="217"/>
      <c r="H251" s="217"/>
      <c r="I251" s="238"/>
      <c r="K251" s="54"/>
    </row>
    <row r="252" spans="1:11" x14ac:dyDescent="0.2">
      <c r="A252" s="53"/>
      <c r="B252" s="53"/>
      <c r="C252" s="53"/>
      <c r="D252" s="53"/>
      <c r="E252" s="53"/>
      <c r="F252" s="63"/>
      <c r="G252" s="54"/>
      <c r="H252" s="54"/>
      <c r="K252" s="54"/>
    </row>
    <row r="253" spans="1:11" x14ac:dyDescent="0.2">
      <c r="A253" s="53" t="s">
        <v>172</v>
      </c>
      <c r="B253" s="53" t="s">
        <v>173</v>
      </c>
      <c r="C253" s="53"/>
      <c r="D253" s="53"/>
      <c r="E253" s="53"/>
      <c r="F253" s="63"/>
      <c r="G253" s="54"/>
      <c r="H253" s="54"/>
      <c r="K253" s="54"/>
    </row>
    <row r="254" spans="1:11" ht="42" customHeight="1" x14ac:dyDescent="0.2">
      <c r="A254" s="53"/>
      <c r="B254" s="53" t="s">
        <v>69</v>
      </c>
      <c r="C254" s="217" t="s">
        <v>617</v>
      </c>
      <c r="D254" s="218"/>
      <c r="E254" s="218"/>
      <c r="F254" s="218"/>
      <c r="G254" s="218"/>
      <c r="H254" s="218"/>
      <c r="I254" s="219"/>
      <c r="K254" s="54"/>
    </row>
    <row r="255" spans="1:11" ht="29" customHeight="1" x14ac:dyDescent="0.2">
      <c r="A255" s="53"/>
      <c r="B255" s="53" t="s">
        <v>69</v>
      </c>
      <c r="C255" s="217" t="s">
        <v>174</v>
      </c>
      <c r="D255" s="218"/>
      <c r="E255" s="218"/>
      <c r="F255" s="218"/>
      <c r="G255" s="218"/>
      <c r="H255" s="218"/>
      <c r="I255" s="219"/>
      <c r="K255" s="54"/>
    </row>
    <row r="256" spans="1:11" ht="29" customHeight="1" x14ac:dyDescent="0.2">
      <c r="A256" s="53"/>
      <c r="B256" s="53" t="s">
        <v>69</v>
      </c>
      <c r="C256" s="217" t="s">
        <v>175</v>
      </c>
      <c r="D256" s="218"/>
      <c r="E256" s="218"/>
      <c r="F256" s="218"/>
      <c r="G256" s="218"/>
      <c r="H256" s="218"/>
      <c r="I256" s="219"/>
      <c r="K256" s="54"/>
    </row>
    <row r="257" spans="1:11" x14ac:dyDescent="0.2">
      <c r="A257" s="53"/>
      <c r="B257" s="53"/>
      <c r="C257" s="53"/>
      <c r="D257" s="53"/>
      <c r="E257" s="53"/>
      <c r="F257" s="63"/>
      <c r="G257" s="54"/>
      <c r="H257" s="54"/>
      <c r="K257" s="54"/>
    </row>
    <row r="258" spans="1:11" ht="53.25" customHeight="1" x14ac:dyDescent="0.2">
      <c r="A258" s="53" t="s">
        <v>176</v>
      </c>
      <c r="B258" s="217" t="s">
        <v>177</v>
      </c>
      <c r="C258" s="218"/>
      <c r="D258" s="218"/>
      <c r="E258" s="218"/>
      <c r="F258" s="218"/>
      <c r="G258" s="218"/>
      <c r="H258" s="218"/>
      <c r="I258" s="219"/>
      <c r="K258" s="54"/>
    </row>
    <row r="259" spans="1:11" ht="17" customHeight="1" x14ac:dyDescent="0.2">
      <c r="A259" s="53"/>
      <c r="B259" s="65"/>
      <c r="C259" s="66"/>
      <c r="D259" s="66"/>
      <c r="E259" s="66"/>
      <c r="F259" s="66"/>
      <c r="G259" s="66"/>
      <c r="H259" s="66"/>
      <c r="I259" s="67"/>
      <c r="K259" s="54"/>
    </row>
    <row r="260" spans="1:11" ht="47" customHeight="1" x14ac:dyDescent="0.2">
      <c r="A260" s="53" t="s">
        <v>178</v>
      </c>
      <c r="B260" s="217" t="s">
        <v>179</v>
      </c>
      <c r="C260" s="218"/>
      <c r="D260" s="218"/>
      <c r="E260" s="218"/>
      <c r="F260" s="218"/>
      <c r="G260" s="218"/>
      <c r="H260" s="218"/>
      <c r="I260" s="219"/>
      <c r="K260" s="54"/>
    </row>
    <row r="261" spans="1:11" x14ac:dyDescent="0.2">
      <c r="A261" s="53"/>
      <c r="B261" s="53"/>
      <c r="C261" s="53"/>
      <c r="D261" s="53"/>
      <c r="E261" s="53"/>
      <c r="F261" s="63"/>
      <c r="G261" s="54"/>
      <c r="H261" s="54"/>
      <c r="K261" s="54"/>
    </row>
    <row r="262" spans="1:11" ht="31" customHeight="1" x14ac:dyDescent="0.2">
      <c r="A262" s="53" t="s">
        <v>180</v>
      </c>
      <c r="B262" s="217" t="s">
        <v>181</v>
      </c>
      <c r="C262" s="218"/>
      <c r="D262" s="218"/>
      <c r="E262" s="218"/>
      <c r="F262" s="218"/>
      <c r="G262" s="218"/>
      <c r="H262" s="218"/>
      <c r="I262" s="219"/>
      <c r="K262" s="54"/>
    </row>
    <row r="263" spans="1:11" ht="38" customHeight="1" x14ac:dyDescent="0.2">
      <c r="A263" s="53"/>
      <c r="B263" s="53" t="s">
        <v>69</v>
      </c>
      <c r="C263" s="217" t="s">
        <v>182</v>
      </c>
      <c r="D263" s="218"/>
      <c r="E263" s="218"/>
      <c r="F263" s="218"/>
      <c r="G263" s="218"/>
      <c r="H263" s="218"/>
      <c r="I263" s="219"/>
      <c r="K263" s="54"/>
    </row>
    <row r="264" spans="1:11" x14ac:dyDescent="0.2">
      <c r="A264" s="53"/>
      <c r="B264" s="53" t="s">
        <v>69</v>
      </c>
      <c r="C264" s="53" t="s">
        <v>183</v>
      </c>
      <c r="D264" s="53"/>
      <c r="E264" s="53"/>
      <c r="F264" s="63"/>
      <c r="G264" s="54"/>
      <c r="H264" s="54"/>
      <c r="K264" s="54"/>
    </row>
    <row r="265" spans="1:11" x14ac:dyDescent="0.2">
      <c r="A265" s="53"/>
      <c r="B265" s="53" t="s">
        <v>69</v>
      </c>
      <c r="C265" s="53" t="s">
        <v>184</v>
      </c>
      <c r="D265" s="53"/>
      <c r="E265" s="53"/>
      <c r="F265" s="63"/>
      <c r="G265" s="54"/>
      <c r="H265" s="54"/>
      <c r="K265" s="54"/>
    </row>
    <row r="266" spans="1:11" x14ac:dyDescent="0.2">
      <c r="A266" s="53"/>
      <c r="B266" s="53" t="s">
        <v>69</v>
      </c>
      <c r="C266" s="53" t="s">
        <v>185</v>
      </c>
      <c r="D266" s="53"/>
      <c r="E266" s="53"/>
      <c r="F266" s="63"/>
      <c r="G266" s="54"/>
      <c r="H266" s="54"/>
      <c r="K266" s="54"/>
    </row>
    <row r="267" spans="1:11" x14ac:dyDescent="0.2">
      <c r="A267" s="53"/>
      <c r="B267" s="53" t="s">
        <v>69</v>
      </c>
      <c r="C267" s="53" t="s">
        <v>186</v>
      </c>
      <c r="D267" s="53"/>
      <c r="E267" s="53"/>
      <c r="F267" s="63"/>
      <c r="G267" s="54"/>
      <c r="H267" s="54"/>
      <c r="K267" s="54"/>
    </row>
    <row r="268" spans="1:11" x14ac:dyDescent="0.2">
      <c r="A268" s="53"/>
      <c r="B268" s="53" t="s">
        <v>69</v>
      </c>
      <c r="C268" s="53" t="s">
        <v>187</v>
      </c>
      <c r="D268" s="53"/>
      <c r="E268" s="53"/>
      <c r="F268" s="63"/>
      <c r="G268" s="54"/>
      <c r="H268" s="54"/>
      <c r="K268" s="54"/>
    </row>
    <row r="269" spans="1:11" x14ac:dyDescent="0.2">
      <c r="A269" s="53"/>
      <c r="B269" s="53" t="s">
        <v>69</v>
      </c>
      <c r="C269" s="53" t="s">
        <v>188</v>
      </c>
      <c r="D269" s="53"/>
      <c r="E269" s="53"/>
      <c r="F269" s="63"/>
      <c r="G269" s="54"/>
      <c r="H269" s="54"/>
      <c r="K269" s="54"/>
    </row>
    <row r="270" spans="1:11" x14ac:dyDescent="0.2">
      <c r="A270" s="53"/>
      <c r="B270" s="53" t="s">
        <v>69</v>
      </c>
      <c r="C270" s="53" t="s">
        <v>189</v>
      </c>
      <c r="D270" s="53"/>
      <c r="E270" s="53"/>
      <c r="F270" s="63"/>
      <c r="G270" s="54"/>
      <c r="H270" s="54"/>
      <c r="K270" s="54"/>
    </row>
    <row r="271" spans="1:11" x14ac:dyDescent="0.2">
      <c r="A271" s="53"/>
      <c r="B271" s="53" t="s">
        <v>69</v>
      </c>
      <c r="C271" s="53" t="s">
        <v>190</v>
      </c>
      <c r="D271" s="53"/>
      <c r="E271" s="53"/>
      <c r="F271" s="63"/>
      <c r="G271" s="54"/>
      <c r="H271" s="54"/>
      <c r="K271" s="54"/>
    </row>
    <row r="272" spans="1:11" x14ac:dyDescent="0.2">
      <c r="A272" s="53"/>
      <c r="B272" s="53" t="s">
        <v>69</v>
      </c>
      <c r="C272" s="53" t="s">
        <v>191</v>
      </c>
      <c r="D272" s="53"/>
      <c r="E272" s="53"/>
      <c r="F272" s="63"/>
      <c r="G272" s="54"/>
      <c r="H272" s="54"/>
      <c r="K272" s="54"/>
    </row>
    <row r="273" spans="1:11" ht="17" customHeight="1" x14ac:dyDescent="0.2">
      <c r="A273" s="53"/>
      <c r="B273" s="53" t="s">
        <v>69</v>
      </c>
      <c r="C273" s="53" t="s">
        <v>192</v>
      </c>
      <c r="D273" s="53"/>
      <c r="E273" s="53"/>
      <c r="F273" s="63"/>
      <c r="G273" s="54"/>
      <c r="H273" s="54"/>
      <c r="K273" s="54"/>
    </row>
    <row r="274" spans="1:11" ht="16" customHeight="1" x14ac:dyDescent="0.2">
      <c r="A274" s="53"/>
      <c r="B274" s="53" t="s">
        <v>69</v>
      </c>
      <c r="C274" s="217" t="s">
        <v>193</v>
      </c>
      <c r="D274" s="218"/>
      <c r="E274" s="218"/>
      <c r="F274" s="218"/>
      <c r="G274" s="218"/>
      <c r="H274" s="218"/>
      <c r="I274" s="219"/>
      <c r="K274" s="54"/>
    </row>
    <row r="275" spans="1:11" ht="16" customHeight="1" x14ac:dyDescent="0.2">
      <c r="A275" s="53"/>
      <c r="B275" s="53" t="s">
        <v>69</v>
      </c>
      <c r="C275" s="217" t="s">
        <v>194</v>
      </c>
      <c r="D275" s="218"/>
      <c r="E275" s="218"/>
      <c r="F275" s="218"/>
      <c r="G275" s="218"/>
      <c r="H275" s="218"/>
      <c r="I275" s="219"/>
      <c r="K275" s="54"/>
    </row>
    <row r="276" spans="1:11" ht="27" customHeight="1" x14ac:dyDescent="0.2">
      <c r="A276" s="53"/>
      <c r="B276" s="53" t="s">
        <v>69</v>
      </c>
      <c r="C276" s="217" t="s">
        <v>195</v>
      </c>
      <c r="D276" s="218"/>
      <c r="E276" s="218"/>
      <c r="F276" s="218"/>
      <c r="G276" s="218"/>
      <c r="H276" s="218"/>
      <c r="I276" s="219"/>
      <c r="K276" s="54"/>
    </row>
    <row r="277" spans="1:11" x14ac:dyDescent="0.2">
      <c r="A277" s="53"/>
      <c r="B277" s="53"/>
      <c r="C277" s="53"/>
      <c r="D277" s="53"/>
      <c r="E277" s="53"/>
      <c r="F277" s="63"/>
      <c r="G277" s="54"/>
      <c r="H277" s="54"/>
      <c r="K277" s="54"/>
    </row>
    <row r="278" spans="1:11" x14ac:dyDescent="0.2">
      <c r="A278" s="53"/>
      <c r="B278" s="56" t="s">
        <v>196</v>
      </c>
      <c r="D278" s="53"/>
      <c r="E278" s="53"/>
      <c r="F278" s="63"/>
      <c r="G278" s="54"/>
      <c r="H278" s="54"/>
      <c r="K278" s="54"/>
    </row>
    <row r="279" spans="1:11" x14ac:dyDescent="0.2">
      <c r="A279" s="53"/>
      <c r="B279" s="53"/>
      <c r="C279" s="53"/>
      <c r="D279" s="53"/>
      <c r="E279" s="53"/>
      <c r="F279" s="63"/>
      <c r="G279" s="54"/>
      <c r="H279" s="54"/>
      <c r="K279" s="54"/>
    </row>
    <row r="280" spans="1:11" ht="20" customHeight="1" x14ac:dyDescent="0.2">
      <c r="A280" s="53" t="s">
        <v>197</v>
      </c>
      <c r="B280" s="217" t="s">
        <v>198</v>
      </c>
      <c r="C280" s="218"/>
      <c r="D280" s="218"/>
      <c r="E280" s="218"/>
      <c r="F280" s="218"/>
      <c r="G280" s="218"/>
      <c r="H280" s="218"/>
      <c r="I280" s="219"/>
      <c r="K280" s="54"/>
    </row>
    <row r="281" spans="1:11" x14ac:dyDescent="0.2">
      <c r="A281" s="53"/>
      <c r="B281" s="53"/>
      <c r="C281" s="53"/>
      <c r="D281" s="53"/>
      <c r="E281" s="53"/>
      <c r="F281" s="63"/>
      <c r="G281" s="54"/>
      <c r="H281" s="54"/>
      <c r="K281" s="54"/>
    </row>
    <row r="282" spans="1:11" ht="54" customHeight="1" x14ac:dyDescent="0.2">
      <c r="A282" s="53" t="s">
        <v>199</v>
      </c>
      <c r="B282" s="221" t="s">
        <v>200</v>
      </c>
      <c r="C282" s="218"/>
      <c r="D282" s="218"/>
      <c r="E282" s="218"/>
      <c r="F282" s="218"/>
      <c r="G282" s="218"/>
      <c r="H282" s="218"/>
      <c r="I282" s="219"/>
      <c r="K282" s="54"/>
    </row>
    <row r="283" spans="1:11" ht="15" customHeight="1" x14ac:dyDescent="0.2">
      <c r="A283" s="53"/>
      <c r="B283" s="53"/>
      <c r="C283" s="65"/>
      <c r="D283" s="66"/>
      <c r="E283" s="66"/>
      <c r="F283" s="66"/>
      <c r="G283" s="66"/>
      <c r="H283" s="66"/>
      <c r="I283" s="66"/>
      <c r="K283" s="54"/>
    </row>
    <row r="284" spans="1:11" x14ac:dyDescent="0.2">
      <c r="A284" s="53" t="s">
        <v>201</v>
      </c>
      <c r="B284" s="68" t="s">
        <v>202</v>
      </c>
      <c r="C284" s="53"/>
      <c r="D284" s="53"/>
      <c r="E284" s="53"/>
      <c r="F284" s="63"/>
      <c r="G284" s="54"/>
      <c r="H284" s="54"/>
      <c r="K284" s="54"/>
    </row>
    <row r="285" spans="1:11" ht="84" customHeight="1" x14ac:dyDescent="0.2">
      <c r="A285" s="53"/>
      <c r="B285" s="53" t="s">
        <v>69</v>
      </c>
      <c r="C285" s="217" t="s">
        <v>618</v>
      </c>
      <c r="D285" s="218"/>
      <c r="E285" s="218"/>
      <c r="F285" s="218"/>
      <c r="G285" s="218"/>
      <c r="H285" s="218"/>
      <c r="I285" s="219"/>
      <c r="K285" s="54"/>
    </row>
    <row r="286" spans="1:11" ht="26" customHeight="1" x14ac:dyDescent="0.2">
      <c r="A286" s="53"/>
      <c r="B286" s="53" t="s">
        <v>69</v>
      </c>
      <c r="C286" s="217" t="s">
        <v>203</v>
      </c>
      <c r="D286" s="218"/>
      <c r="E286" s="218"/>
      <c r="F286" s="218"/>
      <c r="G286" s="218"/>
      <c r="H286" s="218"/>
      <c r="I286" s="219"/>
      <c r="K286" s="54"/>
    </row>
    <row r="287" spans="1:11" x14ac:dyDescent="0.2">
      <c r="A287" s="53"/>
      <c r="B287" s="53"/>
      <c r="C287" s="53"/>
      <c r="D287" s="53"/>
      <c r="E287" s="53"/>
      <c r="F287" s="54"/>
      <c r="G287" s="54"/>
      <c r="H287" s="54"/>
    </row>
    <row r="288" spans="1:11" x14ac:dyDescent="0.2">
      <c r="A288" s="56" t="s">
        <v>204</v>
      </c>
      <c r="B288" s="56" t="s">
        <v>205</v>
      </c>
      <c r="C288" s="53"/>
      <c r="D288" s="53"/>
      <c r="E288" s="53"/>
      <c r="F288" s="54"/>
      <c r="G288" s="54"/>
      <c r="H288" s="54"/>
    </row>
    <row r="289" spans="1:14" x14ac:dyDescent="0.2">
      <c r="A289" s="56"/>
      <c r="B289" s="56"/>
      <c r="C289" s="53"/>
      <c r="D289" s="53"/>
      <c r="E289" s="53"/>
      <c r="F289" s="54"/>
      <c r="G289" s="54"/>
      <c r="H289" s="54"/>
    </row>
    <row r="290" spans="1:14" x14ac:dyDescent="0.2">
      <c r="A290" s="56"/>
      <c r="B290" s="56" t="s">
        <v>206</v>
      </c>
      <c r="C290" s="53"/>
      <c r="D290" s="53"/>
      <c r="E290" s="53"/>
      <c r="F290" s="54"/>
      <c r="G290" s="54"/>
      <c r="H290" s="54"/>
    </row>
    <row r="291" spans="1:14" x14ac:dyDescent="0.2">
      <c r="A291" s="56"/>
      <c r="B291" s="53"/>
      <c r="C291" s="53"/>
      <c r="D291" s="53"/>
      <c r="E291" s="53"/>
      <c r="F291" s="54"/>
      <c r="G291" s="54"/>
      <c r="H291" s="54"/>
    </row>
    <row r="292" spans="1:14" x14ac:dyDescent="0.2">
      <c r="A292" s="53" t="s">
        <v>207</v>
      </c>
      <c r="B292" s="53" t="s">
        <v>208</v>
      </c>
      <c r="C292" s="53"/>
      <c r="D292" s="53"/>
      <c r="E292" s="53"/>
      <c r="F292" s="54"/>
      <c r="G292" s="54"/>
      <c r="H292" s="54"/>
    </row>
    <row r="293" spans="1:14" ht="29" customHeight="1" x14ac:dyDescent="0.2">
      <c r="A293" s="53"/>
      <c r="B293" s="217" t="s">
        <v>209</v>
      </c>
      <c r="C293" s="218"/>
      <c r="D293" s="218"/>
      <c r="E293" s="218"/>
      <c r="F293" s="218"/>
      <c r="G293" s="218"/>
      <c r="H293" s="218"/>
      <c r="I293" s="219"/>
    </row>
    <row r="294" spans="1:14" x14ac:dyDescent="0.2">
      <c r="A294" s="53"/>
      <c r="B294" s="53"/>
      <c r="C294" s="53"/>
      <c r="D294" s="53"/>
      <c r="E294" s="53"/>
      <c r="F294" s="54"/>
      <c r="G294" s="54"/>
      <c r="H294" s="54"/>
    </row>
    <row r="295" spans="1:14" x14ac:dyDescent="0.2">
      <c r="A295" s="53" t="s">
        <v>210</v>
      </c>
      <c r="B295" s="53" t="s">
        <v>211</v>
      </c>
      <c r="C295" s="53"/>
      <c r="D295" s="53"/>
      <c r="E295" s="53"/>
      <c r="F295" s="54"/>
      <c r="G295" s="54"/>
      <c r="H295" s="54"/>
    </row>
    <row r="296" spans="1:14" s="57" customFormat="1" ht="29" customHeight="1" x14ac:dyDescent="0.2">
      <c r="A296" s="53"/>
      <c r="B296" s="217" t="s">
        <v>212</v>
      </c>
      <c r="C296" s="218"/>
      <c r="D296" s="218"/>
      <c r="E296" s="218"/>
      <c r="F296" s="218"/>
      <c r="G296" s="218"/>
      <c r="H296" s="218"/>
      <c r="I296" s="219"/>
      <c r="K296" s="50"/>
      <c r="L296" s="50"/>
      <c r="M296" s="50"/>
      <c r="N296" s="50"/>
    </row>
    <row r="297" spans="1:14" s="57" customFormat="1" x14ac:dyDescent="0.2">
      <c r="A297" s="53"/>
      <c r="B297" s="53" t="s">
        <v>213</v>
      </c>
      <c r="C297" s="53"/>
      <c r="D297" s="53"/>
      <c r="E297" s="53"/>
      <c r="F297" s="54"/>
      <c r="G297" s="54"/>
      <c r="H297" s="54"/>
      <c r="I297" s="50"/>
      <c r="K297" s="50"/>
      <c r="L297" s="50"/>
      <c r="M297" s="50"/>
      <c r="N297" s="50"/>
    </row>
    <row r="298" spans="1:14" s="57" customFormat="1" x14ac:dyDescent="0.2">
      <c r="A298" s="53"/>
      <c r="B298" s="53" t="s">
        <v>214</v>
      </c>
      <c r="C298" s="53"/>
      <c r="D298" s="53"/>
      <c r="E298" s="53"/>
      <c r="F298" s="54"/>
      <c r="G298" s="54"/>
      <c r="H298" s="54"/>
      <c r="I298" s="50"/>
      <c r="K298" s="50"/>
      <c r="L298" s="50"/>
      <c r="M298" s="50"/>
      <c r="N298" s="50"/>
    </row>
    <row r="299" spans="1:14" s="57" customFormat="1" x14ac:dyDescent="0.2">
      <c r="A299" s="53" t="s">
        <v>62</v>
      </c>
      <c r="B299" s="53"/>
      <c r="C299" s="53"/>
      <c r="D299" s="53"/>
      <c r="E299" s="53"/>
      <c r="F299" s="54"/>
      <c r="G299" s="54"/>
      <c r="H299" s="54"/>
      <c r="I299" s="50"/>
      <c r="K299" s="50"/>
      <c r="L299" s="50"/>
      <c r="M299" s="50"/>
      <c r="N299" s="50"/>
    </row>
    <row r="300" spans="1:14" s="57" customFormat="1" x14ac:dyDescent="0.2">
      <c r="A300" s="53" t="s">
        <v>215</v>
      </c>
      <c r="B300" s="53" t="s">
        <v>216</v>
      </c>
      <c r="C300" s="53"/>
      <c r="D300" s="53"/>
      <c r="E300" s="53"/>
      <c r="F300" s="54"/>
      <c r="G300" s="54"/>
      <c r="H300" s="54"/>
      <c r="I300" s="50"/>
      <c r="K300" s="50"/>
      <c r="L300" s="50"/>
      <c r="M300" s="50"/>
      <c r="N300" s="50"/>
    </row>
    <row r="301" spans="1:14" s="57" customFormat="1" x14ac:dyDescent="0.2">
      <c r="A301" s="53"/>
      <c r="B301" s="53" t="s">
        <v>619</v>
      </c>
      <c r="C301" s="53"/>
      <c r="D301" s="53"/>
      <c r="E301" s="53"/>
      <c r="F301" s="54"/>
      <c r="G301" s="54"/>
      <c r="H301" s="54"/>
      <c r="I301" s="50"/>
      <c r="K301" s="50"/>
      <c r="L301" s="50"/>
      <c r="M301" s="50"/>
      <c r="N301" s="50"/>
    </row>
    <row r="302" spans="1:14" s="57" customFormat="1" x14ac:dyDescent="0.2">
      <c r="A302" s="53"/>
      <c r="B302" s="53"/>
      <c r="C302" s="53"/>
      <c r="D302" s="53"/>
      <c r="E302" s="53"/>
      <c r="F302" s="54"/>
      <c r="G302" s="54"/>
      <c r="H302" s="54"/>
      <c r="I302" s="50"/>
      <c r="K302" s="50"/>
      <c r="L302" s="50"/>
      <c r="M302" s="50"/>
      <c r="N302" s="50"/>
    </row>
    <row r="303" spans="1:14" s="57" customFormat="1" x14ac:dyDescent="0.2">
      <c r="A303" s="53" t="s">
        <v>217</v>
      </c>
      <c r="B303" s="53" t="s">
        <v>218</v>
      </c>
      <c r="C303" s="53"/>
      <c r="D303" s="53"/>
      <c r="E303" s="53"/>
      <c r="F303" s="54"/>
      <c r="G303" s="54"/>
      <c r="H303" s="54"/>
      <c r="I303" s="50"/>
      <c r="K303" s="50"/>
      <c r="L303" s="50"/>
      <c r="M303" s="50"/>
      <c r="N303" s="50"/>
    </row>
    <row r="304" spans="1:14" s="57" customFormat="1" ht="42" customHeight="1" x14ac:dyDescent="0.2">
      <c r="A304" s="53"/>
      <c r="B304" s="217" t="s">
        <v>219</v>
      </c>
      <c r="C304" s="218"/>
      <c r="D304" s="218"/>
      <c r="E304" s="218"/>
      <c r="F304" s="218"/>
      <c r="G304" s="218"/>
      <c r="H304" s="218"/>
      <c r="I304" s="219"/>
      <c r="K304" s="50"/>
      <c r="L304" s="50"/>
      <c r="M304" s="50"/>
      <c r="N304" s="50"/>
    </row>
    <row r="305" spans="1:14" s="57" customFormat="1" x14ac:dyDescent="0.2">
      <c r="A305" s="53"/>
      <c r="B305" s="53" t="s">
        <v>220</v>
      </c>
      <c r="C305" s="53"/>
      <c r="D305" s="53"/>
      <c r="E305" s="53"/>
      <c r="F305" s="54"/>
      <c r="G305" s="54"/>
      <c r="H305" s="54"/>
      <c r="I305" s="50"/>
      <c r="K305" s="50"/>
      <c r="L305" s="50"/>
      <c r="M305" s="50"/>
      <c r="N305" s="50"/>
    </row>
    <row r="306" spans="1:14" s="57" customFormat="1" ht="27" customHeight="1" x14ac:dyDescent="0.2">
      <c r="A306" s="53"/>
      <c r="B306" s="217" t="s">
        <v>221</v>
      </c>
      <c r="C306" s="218"/>
      <c r="D306" s="218"/>
      <c r="E306" s="218"/>
      <c r="F306" s="218"/>
      <c r="G306" s="218"/>
      <c r="H306" s="218"/>
      <c r="I306" s="219"/>
      <c r="K306" s="50"/>
      <c r="L306" s="50"/>
      <c r="M306" s="50"/>
      <c r="N306" s="50"/>
    </row>
    <row r="307" spans="1:14" s="57" customFormat="1" ht="28" customHeight="1" x14ac:dyDescent="0.2">
      <c r="A307" s="53"/>
      <c r="B307" s="217" t="s">
        <v>620</v>
      </c>
      <c r="C307" s="218"/>
      <c r="D307" s="218"/>
      <c r="E307" s="218"/>
      <c r="F307" s="218"/>
      <c r="G307" s="218"/>
      <c r="H307" s="218"/>
      <c r="I307" s="219"/>
      <c r="K307" s="50"/>
      <c r="L307" s="50"/>
      <c r="M307" s="50"/>
      <c r="N307" s="50"/>
    </row>
    <row r="308" spans="1:14" s="57" customFormat="1" ht="16" customHeight="1" x14ac:dyDescent="0.2">
      <c r="A308" s="53"/>
      <c r="B308" s="217" t="s">
        <v>621</v>
      </c>
      <c r="C308" s="218"/>
      <c r="D308" s="218"/>
      <c r="E308" s="218"/>
      <c r="F308" s="218"/>
      <c r="G308" s="218"/>
      <c r="H308" s="218"/>
      <c r="I308" s="219"/>
      <c r="K308" s="50"/>
      <c r="L308" s="50"/>
      <c r="M308" s="50"/>
      <c r="N308" s="50"/>
    </row>
    <row r="309" spans="1:14" s="57" customFormat="1" ht="15.75" customHeight="1" x14ac:dyDescent="0.2">
      <c r="A309" s="53"/>
      <c r="B309" s="217" t="s">
        <v>622</v>
      </c>
      <c r="C309" s="218"/>
      <c r="D309" s="218"/>
      <c r="E309" s="218"/>
      <c r="F309" s="218"/>
      <c r="G309" s="218"/>
      <c r="H309" s="218"/>
      <c r="I309" s="219"/>
      <c r="K309" s="50"/>
      <c r="L309" s="50"/>
      <c r="M309" s="50"/>
      <c r="N309" s="50"/>
    </row>
    <row r="310" spans="1:14" s="57" customFormat="1" ht="16" customHeight="1" x14ac:dyDescent="0.2">
      <c r="A310" s="53"/>
      <c r="B310" s="217" t="s">
        <v>623</v>
      </c>
      <c r="C310" s="218"/>
      <c r="D310" s="218"/>
      <c r="E310" s="218"/>
      <c r="F310" s="218"/>
      <c r="G310" s="218"/>
      <c r="H310" s="218"/>
      <c r="I310" s="219"/>
      <c r="K310" s="50"/>
      <c r="L310" s="50"/>
      <c r="M310" s="50"/>
      <c r="N310" s="50"/>
    </row>
    <row r="311" spans="1:14" s="57" customFormat="1" x14ac:dyDescent="0.2">
      <c r="A311" s="53"/>
      <c r="B311" s="53" t="s">
        <v>222</v>
      </c>
      <c r="C311" s="53"/>
      <c r="D311" s="53"/>
      <c r="E311" s="53"/>
      <c r="F311" s="54"/>
      <c r="G311" s="54"/>
      <c r="H311" s="54"/>
      <c r="I311" s="50"/>
      <c r="K311" s="50"/>
      <c r="L311" s="50"/>
      <c r="M311" s="50"/>
      <c r="N311" s="50"/>
    </row>
    <row r="312" spans="1:14" s="57" customFormat="1" ht="16" customHeight="1" x14ac:dyDescent="0.2">
      <c r="A312" s="53"/>
      <c r="B312" s="217" t="s">
        <v>223</v>
      </c>
      <c r="C312" s="218"/>
      <c r="D312" s="218"/>
      <c r="E312" s="218"/>
      <c r="F312" s="218"/>
      <c r="G312" s="218"/>
      <c r="H312" s="218"/>
      <c r="I312" s="219"/>
      <c r="K312" s="50"/>
      <c r="L312" s="50"/>
      <c r="M312" s="50"/>
      <c r="N312" s="50"/>
    </row>
    <row r="313" spans="1:14" s="57" customFormat="1" ht="28" customHeight="1" x14ac:dyDescent="0.2">
      <c r="A313" s="53"/>
      <c r="B313" s="217" t="s">
        <v>624</v>
      </c>
      <c r="C313" s="218"/>
      <c r="D313" s="218"/>
      <c r="E313" s="218"/>
      <c r="F313" s="218"/>
      <c r="G313" s="218"/>
      <c r="H313" s="218"/>
      <c r="I313" s="219"/>
      <c r="K313" s="50"/>
      <c r="L313" s="50"/>
      <c r="M313" s="50"/>
      <c r="N313" s="50"/>
    </row>
    <row r="314" spans="1:14" s="57" customFormat="1" ht="30" customHeight="1" x14ac:dyDescent="0.2">
      <c r="A314" s="53"/>
      <c r="B314" s="217" t="s">
        <v>224</v>
      </c>
      <c r="C314" s="218"/>
      <c r="D314" s="218"/>
      <c r="E314" s="218"/>
      <c r="F314" s="218"/>
      <c r="G314" s="218"/>
      <c r="H314" s="218"/>
      <c r="I314" s="219"/>
      <c r="K314" s="50"/>
      <c r="L314" s="50"/>
      <c r="M314" s="50"/>
      <c r="N314" s="50"/>
    </row>
    <row r="315" spans="1:14" s="57" customFormat="1" x14ac:dyDescent="0.2">
      <c r="A315" s="53"/>
      <c r="B315" s="53"/>
      <c r="C315" s="53"/>
      <c r="D315" s="53"/>
      <c r="E315" s="53"/>
      <c r="F315" s="54"/>
      <c r="G315" s="54"/>
      <c r="H315" s="54"/>
      <c r="I315" s="50"/>
      <c r="K315" s="50"/>
      <c r="L315" s="50"/>
      <c r="M315" s="50"/>
      <c r="N315" s="50"/>
    </row>
    <row r="316" spans="1:14" s="57" customFormat="1" x14ac:dyDescent="0.2">
      <c r="A316" s="53" t="s">
        <v>225</v>
      </c>
      <c r="B316" s="53" t="s">
        <v>226</v>
      </c>
      <c r="C316" s="53"/>
      <c r="D316" s="53"/>
      <c r="E316" s="53"/>
      <c r="F316" s="54"/>
      <c r="G316" s="54"/>
      <c r="H316" s="54"/>
      <c r="I316" s="50"/>
      <c r="K316" s="50"/>
      <c r="L316" s="50"/>
      <c r="M316" s="50"/>
      <c r="N316" s="50"/>
    </row>
    <row r="317" spans="1:14" s="57" customFormat="1" x14ac:dyDescent="0.2">
      <c r="A317" s="53"/>
      <c r="B317" s="53" t="s">
        <v>227</v>
      </c>
      <c r="C317" s="53"/>
      <c r="D317" s="53"/>
      <c r="E317" s="53"/>
      <c r="F317" s="54"/>
      <c r="G317" s="54"/>
      <c r="H317" s="54"/>
      <c r="I317" s="50"/>
      <c r="K317" s="50"/>
      <c r="L317" s="50"/>
      <c r="M317" s="50"/>
      <c r="N317" s="50"/>
    </row>
    <row r="318" spans="1:14" s="57" customFormat="1" ht="27" customHeight="1" x14ac:dyDescent="0.2">
      <c r="A318" s="53"/>
      <c r="B318" s="217" t="s">
        <v>228</v>
      </c>
      <c r="C318" s="218"/>
      <c r="D318" s="218"/>
      <c r="E318" s="218"/>
      <c r="F318" s="218"/>
      <c r="G318" s="218"/>
      <c r="H318" s="218"/>
      <c r="I318" s="219"/>
      <c r="K318" s="50"/>
      <c r="L318" s="50"/>
      <c r="M318" s="50"/>
      <c r="N318" s="50"/>
    </row>
    <row r="319" spans="1:14" s="57" customFormat="1" ht="28" customHeight="1" x14ac:dyDescent="0.2">
      <c r="A319" s="53"/>
      <c r="B319" s="217" t="s">
        <v>229</v>
      </c>
      <c r="C319" s="218"/>
      <c r="D319" s="218"/>
      <c r="E319" s="218"/>
      <c r="F319" s="218"/>
      <c r="G319" s="218"/>
      <c r="H319" s="218"/>
      <c r="I319" s="219"/>
      <c r="K319" s="50"/>
      <c r="L319" s="50"/>
      <c r="M319" s="50"/>
      <c r="N319" s="50"/>
    </row>
    <row r="320" spans="1:14" s="57" customFormat="1" x14ac:dyDescent="0.2">
      <c r="A320" s="53"/>
      <c r="B320" s="53"/>
      <c r="C320" s="53"/>
      <c r="D320" s="53"/>
      <c r="E320" s="53"/>
      <c r="F320" s="54"/>
      <c r="G320" s="54"/>
      <c r="H320" s="54"/>
      <c r="I320" s="50"/>
      <c r="K320" s="50"/>
      <c r="L320" s="50"/>
      <c r="M320" s="50"/>
      <c r="N320" s="50"/>
    </row>
    <row r="321" spans="1:14" s="57" customFormat="1" x14ac:dyDescent="0.2">
      <c r="A321" s="53" t="s">
        <v>230</v>
      </c>
      <c r="B321" s="53" t="s">
        <v>231</v>
      </c>
      <c r="C321" s="53"/>
      <c r="D321" s="53"/>
      <c r="E321" s="53"/>
      <c r="F321" s="54"/>
      <c r="G321" s="54"/>
      <c r="H321" s="54"/>
      <c r="I321" s="50"/>
      <c r="K321" s="50"/>
      <c r="L321" s="50"/>
      <c r="M321" s="50"/>
      <c r="N321" s="50"/>
    </row>
    <row r="322" spans="1:14" s="57" customFormat="1" x14ac:dyDescent="0.2">
      <c r="A322" s="53" t="s">
        <v>69</v>
      </c>
      <c r="B322" s="53" t="s">
        <v>232</v>
      </c>
      <c r="C322" s="53"/>
      <c r="D322" s="53"/>
      <c r="E322" s="53"/>
      <c r="F322" s="54"/>
      <c r="G322" s="54"/>
      <c r="H322" s="54"/>
      <c r="I322" s="50"/>
      <c r="K322" s="50"/>
      <c r="L322" s="50"/>
      <c r="M322" s="50"/>
      <c r="N322" s="50"/>
    </row>
    <row r="323" spans="1:14" s="57" customFormat="1" x14ac:dyDescent="0.2">
      <c r="A323" s="53"/>
      <c r="B323" s="53"/>
      <c r="C323" s="53"/>
      <c r="D323" s="53"/>
      <c r="E323" s="53"/>
      <c r="F323" s="54"/>
      <c r="G323" s="54"/>
      <c r="H323" s="54"/>
      <c r="I323" s="50"/>
      <c r="K323" s="50"/>
      <c r="L323" s="50"/>
      <c r="M323" s="50"/>
      <c r="N323" s="50"/>
    </row>
    <row r="324" spans="1:14" s="57" customFormat="1" x14ac:dyDescent="0.2">
      <c r="A324" s="53" t="s">
        <v>233</v>
      </c>
      <c r="B324" s="53" t="s">
        <v>234</v>
      </c>
      <c r="C324" s="53"/>
      <c r="D324" s="53"/>
      <c r="E324" s="53"/>
      <c r="F324" s="54"/>
      <c r="G324" s="54"/>
      <c r="H324" s="54"/>
      <c r="I324" s="50"/>
      <c r="K324" s="50"/>
      <c r="L324" s="50"/>
      <c r="M324" s="50"/>
      <c r="N324" s="50"/>
    </row>
    <row r="325" spans="1:14" s="57" customFormat="1" ht="21" customHeight="1" x14ac:dyDescent="0.2">
      <c r="A325" s="53" t="s">
        <v>69</v>
      </c>
      <c r="B325" s="217" t="s">
        <v>235</v>
      </c>
      <c r="C325" s="218"/>
      <c r="D325" s="218"/>
      <c r="E325" s="218"/>
      <c r="F325" s="218"/>
      <c r="G325" s="218"/>
      <c r="H325" s="218"/>
      <c r="I325" s="219"/>
      <c r="K325" s="50"/>
      <c r="L325" s="50"/>
      <c r="M325" s="50"/>
      <c r="N325" s="50"/>
    </row>
    <row r="326" spans="1:14" s="57" customFormat="1" ht="16" customHeight="1" x14ac:dyDescent="0.2">
      <c r="A326" s="53"/>
      <c r="B326" s="65"/>
      <c r="C326" s="66"/>
      <c r="D326" s="66"/>
      <c r="E326" s="66"/>
      <c r="F326" s="66"/>
      <c r="G326" s="66"/>
      <c r="H326" s="66"/>
      <c r="I326" s="66"/>
      <c r="K326" s="50"/>
      <c r="L326" s="50"/>
      <c r="M326" s="50"/>
      <c r="N326" s="50"/>
    </row>
    <row r="327" spans="1:14" s="57" customFormat="1" x14ac:dyDescent="0.2">
      <c r="A327" s="53"/>
      <c r="B327" s="56" t="s">
        <v>236</v>
      </c>
      <c r="C327" s="53"/>
      <c r="D327" s="53"/>
      <c r="E327" s="53"/>
      <c r="F327" s="54"/>
      <c r="G327" s="54"/>
      <c r="H327" s="54"/>
      <c r="I327" s="50"/>
      <c r="K327" s="50"/>
      <c r="L327" s="50"/>
      <c r="M327" s="50"/>
      <c r="N327" s="50"/>
    </row>
    <row r="328" spans="1:14" s="57" customFormat="1" x14ac:dyDescent="0.2">
      <c r="A328" s="53"/>
      <c r="B328" s="53"/>
      <c r="C328" s="53"/>
      <c r="D328" s="53"/>
      <c r="E328" s="53"/>
      <c r="F328" s="54"/>
      <c r="G328" s="54"/>
      <c r="H328" s="54"/>
      <c r="I328" s="50"/>
      <c r="K328" s="50"/>
      <c r="L328" s="50"/>
      <c r="M328" s="50"/>
      <c r="N328" s="50"/>
    </row>
    <row r="329" spans="1:14" s="57" customFormat="1" x14ac:dyDescent="0.2">
      <c r="A329" s="53" t="s">
        <v>237</v>
      </c>
      <c r="B329" s="53" t="s">
        <v>238</v>
      </c>
      <c r="C329" s="53"/>
      <c r="D329" s="53"/>
      <c r="E329" s="53"/>
      <c r="F329" s="54"/>
      <c r="G329" s="54"/>
      <c r="H329" s="54"/>
      <c r="I329" s="50"/>
      <c r="K329" s="50"/>
      <c r="L329" s="50"/>
      <c r="M329" s="50"/>
      <c r="N329" s="50"/>
    </row>
    <row r="330" spans="1:14" s="57" customFormat="1" ht="32" customHeight="1" x14ac:dyDescent="0.2">
      <c r="A330" s="53"/>
      <c r="B330" s="217" t="s">
        <v>625</v>
      </c>
      <c r="C330" s="218"/>
      <c r="D330" s="218"/>
      <c r="E330" s="218"/>
      <c r="F330" s="218"/>
      <c r="G330" s="218"/>
      <c r="H330" s="218"/>
      <c r="I330" s="219"/>
      <c r="K330" s="50"/>
      <c r="L330" s="50"/>
      <c r="M330" s="50"/>
      <c r="N330" s="50"/>
    </row>
    <row r="331" spans="1:14" s="57" customFormat="1" x14ac:dyDescent="0.2">
      <c r="A331" s="53"/>
      <c r="B331" s="53"/>
      <c r="C331" s="53"/>
      <c r="D331" s="53"/>
      <c r="E331" s="53"/>
      <c r="F331" s="54"/>
      <c r="G331" s="54"/>
      <c r="H331" s="54"/>
      <c r="I331" s="50"/>
      <c r="K331" s="50"/>
      <c r="L331" s="50"/>
      <c r="M331" s="50"/>
      <c r="N331" s="50"/>
    </row>
    <row r="332" spans="1:14" s="57" customFormat="1" x14ac:dyDescent="0.2">
      <c r="A332" s="53" t="s">
        <v>239</v>
      </c>
      <c r="B332" s="53" t="s">
        <v>240</v>
      </c>
      <c r="C332" s="53"/>
      <c r="D332" s="53"/>
      <c r="E332" s="53"/>
      <c r="F332" s="54"/>
      <c r="G332" s="54"/>
      <c r="H332" s="54"/>
      <c r="I332" s="50"/>
      <c r="K332" s="50"/>
      <c r="L332" s="50"/>
      <c r="M332" s="50"/>
      <c r="N332" s="50"/>
    </row>
    <row r="333" spans="1:14" s="57" customFormat="1" x14ac:dyDescent="0.2">
      <c r="A333" s="53"/>
      <c r="B333" s="53" t="s">
        <v>241</v>
      </c>
      <c r="C333" s="53"/>
      <c r="D333" s="53"/>
      <c r="E333" s="53"/>
      <c r="F333" s="54"/>
      <c r="G333" s="54"/>
      <c r="H333" s="54"/>
      <c r="I333" s="50"/>
      <c r="K333" s="50"/>
      <c r="L333" s="50"/>
      <c r="M333" s="50"/>
      <c r="N333" s="50"/>
    </row>
    <row r="334" spans="1:14" s="57" customFormat="1" x14ac:dyDescent="0.2">
      <c r="A334" s="53"/>
      <c r="B334" s="53"/>
      <c r="C334" s="53"/>
      <c r="D334" s="53"/>
      <c r="E334" s="53"/>
      <c r="F334" s="54"/>
      <c r="G334" s="54"/>
      <c r="H334" s="54"/>
      <c r="I334" s="50"/>
      <c r="K334" s="50"/>
      <c r="L334" s="50"/>
      <c r="M334" s="50"/>
      <c r="N334" s="50"/>
    </row>
    <row r="335" spans="1:14" s="57" customFormat="1" x14ac:dyDescent="0.2">
      <c r="A335" s="53" t="s">
        <v>242</v>
      </c>
      <c r="B335" s="53" t="s">
        <v>243</v>
      </c>
      <c r="C335" s="53"/>
      <c r="D335" s="53"/>
      <c r="E335" s="53"/>
      <c r="F335" s="54"/>
      <c r="G335" s="54"/>
      <c r="H335" s="54"/>
      <c r="I335" s="50"/>
      <c r="K335" s="50"/>
      <c r="L335" s="50"/>
      <c r="M335" s="50"/>
      <c r="N335" s="50"/>
    </row>
    <row r="336" spans="1:14" s="57" customFormat="1" x14ac:dyDescent="0.2">
      <c r="A336" s="53"/>
      <c r="B336" s="53" t="s">
        <v>244</v>
      </c>
      <c r="C336" s="53"/>
      <c r="D336" s="53"/>
      <c r="E336" s="53"/>
      <c r="F336" s="54"/>
      <c r="G336" s="54"/>
      <c r="H336" s="54"/>
      <c r="I336" s="50"/>
      <c r="K336" s="50"/>
      <c r="L336" s="50"/>
      <c r="M336" s="50"/>
      <c r="N336" s="50"/>
    </row>
    <row r="337" spans="1:14" s="57" customFormat="1" x14ac:dyDescent="0.2">
      <c r="A337" s="53"/>
      <c r="B337" s="53"/>
      <c r="C337" s="53"/>
      <c r="D337" s="53"/>
      <c r="E337" s="53"/>
      <c r="F337" s="54"/>
      <c r="G337" s="54"/>
      <c r="H337" s="54"/>
      <c r="I337" s="50"/>
      <c r="K337" s="50"/>
      <c r="L337" s="50"/>
      <c r="M337" s="50"/>
      <c r="N337" s="50"/>
    </row>
    <row r="338" spans="1:14" s="57" customFormat="1" x14ac:dyDescent="0.2">
      <c r="A338" s="53" t="s">
        <v>245</v>
      </c>
      <c r="B338" s="53" t="s">
        <v>246</v>
      </c>
      <c r="C338" s="53"/>
      <c r="D338" s="53"/>
      <c r="E338" s="53"/>
      <c r="F338" s="54"/>
      <c r="G338" s="54"/>
      <c r="H338" s="54"/>
      <c r="I338" s="50"/>
      <c r="K338" s="50"/>
      <c r="L338" s="50"/>
      <c r="M338" s="50"/>
      <c r="N338" s="50"/>
    </row>
    <row r="339" spans="1:14" s="57" customFormat="1" ht="28" customHeight="1" x14ac:dyDescent="0.2">
      <c r="A339" s="53"/>
      <c r="B339" s="217" t="s">
        <v>561</v>
      </c>
      <c r="C339" s="218"/>
      <c r="D339" s="218"/>
      <c r="E339" s="218"/>
      <c r="F339" s="218"/>
      <c r="G339" s="218"/>
      <c r="H339" s="218"/>
      <c r="I339" s="219"/>
      <c r="K339" s="50"/>
      <c r="L339" s="50"/>
      <c r="M339" s="50"/>
      <c r="N339" s="50"/>
    </row>
    <row r="340" spans="1:14" s="57" customFormat="1" x14ac:dyDescent="0.2">
      <c r="A340" s="53"/>
      <c r="B340" s="53"/>
      <c r="C340" s="53"/>
      <c r="D340" s="53"/>
      <c r="E340" s="53"/>
      <c r="F340" s="54"/>
      <c r="G340" s="54"/>
      <c r="H340" s="54"/>
      <c r="I340" s="50"/>
      <c r="K340" s="50"/>
      <c r="L340" s="50"/>
      <c r="M340" s="50"/>
      <c r="N340" s="50"/>
    </row>
    <row r="341" spans="1:14" s="57" customFormat="1" x14ac:dyDescent="0.2">
      <c r="A341" s="53" t="s">
        <v>247</v>
      </c>
      <c r="B341" s="53" t="s">
        <v>248</v>
      </c>
      <c r="C341" s="53"/>
      <c r="D341" s="53"/>
      <c r="E341" s="53"/>
      <c r="F341" s="54"/>
      <c r="G341" s="54"/>
      <c r="H341" s="54"/>
      <c r="I341" s="50"/>
      <c r="K341" s="50"/>
      <c r="L341" s="50"/>
      <c r="M341" s="50"/>
      <c r="N341" s="50"/>
    </row>
    <row r="342" spans="1:14" s="57" customFormat="1" x14ac:dyDescent="0.2">
      <c r="A342" s="53"/>
      <c r="B342" s="53" t="s">
        <v>789</v>
      </c>
      <c r="C342" s="53"/>
      <c r="D342" s="53"/>
      <c r="E342" s="53"/>
      <c r="F342" s="54"/>
      <c r="G342" s="54"/>
      <c r="H342" s="54"/>
      <c r="I342" s="50"/>
      <c r="K342" s="50"/>
      <c r="L342" s="50"/>
      <c r="M342" s="50"/>
      <c r="N342" s="50"/>
    </row>
    <row r="343" spans="1:14" s="57" customFormat="1" x14ac:dyDescent="0.2">
      <c r="A343" s="53"/>
      <c r="B343" s="53"/>
      <c r="C343" s="53"/>
      <c r="D343" s="53"/>
      <c r="E343" s="53"/>
      <c r="F343" s="54"/>
      <c r="G343" s="54"/>
      <c r="H343" s="54"/>
      <c r="I343" s="50"/>
      <c r="K343" s="50"/>
      <c r="L343" s="50"/>
      <c r="M343" s="50"/>
      <c r="N343" s="50"/>
    </row>
    <row r="344" spans="1:14" s="57" customFormat="1" x14ac:dyDescent="0.2">
      <c r="A344" s="53" t="s">
        <v>249</v>
      </c>
      <c r="B344" s="53" t="s">
        <v>250</v>
      </c>
      <c r="C344" s="53"/>
      <c r="D344" s="53"/>
      <c r="E344" s="53"/>
      <c r="F344" s="54"/>
      <c r="G344" s="54"/>
      <c r="H344" s="54"/>
      <c r="I344" s="50"/>
      <c r="K344" s="50"/>
      <c r="L344" s="50"/>
      <c r="M344" s="50"/>
      <c r="N344" s="50"/>
    </row>
    <row r="345" spans="1:14" s="57" customFormat="1" x14ac:dyDescent="0.2">
      <c r="A345" s="53"/>
      <c r="B345" s="53" t="s">
        <v>251</v>
      </c>
      <c r="C345" s="53"/>
      <c r="D345" s="53"/>
      <c r="E345" s="53"/>
      <c r="F345" s="54"/>
      <c r="G345" s="54"/>
      <c r="H345" s="54"/>
      <c r="I345" s="50"/>
      <c r="K345" s="50"/>
      <c r="L345" s="50"/>
      <c r="M345" s="50"/>
      <c r="N345" s="50"/>
    </row>
    <row r="346" spans="1:14" s="57" customFormat="1" x14ac:dyDescent="0.2">
      <c r="A346" s="53"/>
      <c r="B346" s="53" t="s">
        <v>252</v>
      </c>
      <c r="C346" s="53"/>
      <c r="D346" s="53"/>
      <c r="E346" s="53"/>
      <c r="F346" s="54"/>
      <c r="G346" s="54"/>
      <c r="H346" s="54"/>
      <c r="I346" s="50"/>
      <c r="K346" s="50"/>
      <c r="L346" s="50"/>
      <c r="M346" s="50"/>
      <c r="N346" s="50"/>
    </row>
    <row r="347" spans="1:14" s="57" customFormat="1" x14ac:dyDescent="0.2">
      <c r="A347" s="53"/>
      <c r="B347" s="53"/>
      <c r="C347" s="53"/>
      <c r="D347" s="53"/>
      <c r="E347" s="53"/>
      <c r="F347" s="54"/>
      <c r="G347" s="54"/>
      <c r="H347" s="54"/>
      <c r="I347" s="50"/>
      <c r="K347" s="50"/>
      <c r="L347" s="50"/>
      <c r="M347" s="50"/>
      <c r="N347" s="50"/>
    </row>
    <row r="348" spans="1:14" s="57" customFormat="1" x14ac:dyDescent="0.2">
      <c r="A348" s="53" t="s">
        <v>253</v>
      </c>
      <c r="B348" s="53" t="s">
        <v>254</v>
      </c>
      <c r="C348" s="53"/>
      <c r="D348" s="53"/>
      <c r="E348" s="53"/>
      <c r="F348" s="54"/>
      <c r="G348" s="54"/>
      <c r="H348" s="54"/>
      <c r="I348" s="50"/>
      <c r="K348" s="50"/>
      <c r="L348" s="50"/>
      <c r="M348" s="50"/>
      <c r="N348" s="50"/>
    </row>
    <row r="349" spans="1:14" s="57" customFormat="1" x14ac:dyDescent="0.2">
      <c r="A349" s="53"/>
      <c r="B349" s="53" t="s">
        <v>255</v>
      </c>
      <c r="C349" s="53"/>
      <c r="D349" s="53"/>
      <c r="E349" s="53"/>
      <c r="F349" s="54"/>
      <c r="G349" s="54"/>
      <c r="H349" s="54"/>
      <c r="I349" s="50"/>
      <c r="K349" s="50"/>
      <c r="L349" s="50"/>
      <c r="M349" s="50"/>
      <c r="N349" s="50"/>
    </row>
    <row r="350" spans="1:14" s="57" customFormat="1" x14ac:dyDescent="0.2">
      <c r="A350" s="53"/>
      <c r="B350" s="53"/>
      <c r="C350" s="53"/>
      <c r="D350" s="53"/>
      <c r="E350" s="53"/>
      <c r="F350" s="54"/>
      <c r="G350" s="54"/>
      <c r="H350" s="54"/>
      <c r="I350" s="50"/>
      <c r="K350" s="50"/>
      <c r="L350" s="50"/>
      <c r="M350" s="50"/>
      <c r="N350" s="50"/>
    </row>
    <row r="351" spans="1:14" s="57" customFormat="1" x14ac:dyDescent="0.2">
      <c r="A351" s="53"/>
      <c r="B351" s="53"/>
      <c r="C351" s="53"/>
      <c r="D351" s="53"/>
      <c r="E351" s="53"/>
      <c r="F351" s="54"/>
      <c r="G351" s="54"/>
      <c r="H351" s="54"/>
      <c r="I351" s="50"/>
      <c r="K351" s="50"/>
      <c r="L351" s="50"/>
      <c r="M351" s="50"/>
      <c r="N351" s="50"/>
    </row>
    <row r="352" spans="1:14" s="57" customFormat="1" x14ac:dyDescent="0.2">
      <c r="A352" s="56" t="s">
        <v>256</v>
      </c>
      <c r="B352" s="56" t="s">
        <v>257</v>
      </c>
      <c r="C352" s="53"/>
      <c r="D352" s="53"/>
      <c r="E352" s="53"/>
      <c r="F352" s="54"/>
      <c r="G352" s="54"/>
      <c r="H352" s="54"/>
      <c r="I352" s="50"/>
      <c r="K352" s="50"/>
      <c r="L352" s="50"/>
      <c r="M352" s="50"/>
      <c r="N352" s="50"/>
    </row>
    <row r="353" spans="1:14" s="57" customFormat="1" x14ac:dyDescent="0.2">
      <c r="A353" s="54"/>
      <c r="B353" s="54"/>
      <c r="C353" s="54"/>
      <c r="D353" s="54"/>
      <c r="E353" s="54"/>
      <c r="F353" s="54"/>
      <c r="G353" s="54"/>
      <c r="H353" s="54"/>
      <c r="I353" s="50"/>
      <c r="K353" s="50"/>
      <c r="L353" s="50"/>
      <c r="M353" s="50"/>
      <c r="N353" s="50"/>
    </row>
    <row r="354" spans="1:14" s="57" customFormat="1" x14ac:dyDescent="0.2">
      <c r="A354" s="53"/>
      <c r="B354" s="56" t="s">
        <v>258</v>
      </c>
      <c r="C354" s="53"/>
      <c r="D354" s="53"/>
      <c r="E354" s="54"/>
      <c r="F354" s="54"/>
      <c r="G354" s="54"/>
      <c r="H354" s="54"/>
      <c r="I354" s="50"/>
      <c r="K354" s="50"/>
      <c r="L354" s="50"/>
      <c r="M354" s="50"/>
      <c r="N354" s="50"/>
    </row>
    <row r="355" spans="1:14" s="57" customFormat="1" x14ac:dyDescent="0.2">
      <c r="A355" s="53"/>
      <c r="B355" s="53"/>
      <c r="C355" s="53"/>
      <c r="D355" s="53"/>
      <c r="E355" s="54"/>
      <c r="F355" s="54"/>
      <c r="G355" s="54"/>
      <c r="H355" s="54"/>
      <c r="I355" s="50"/>
      <c r="K355" s="50"/>
      <c r="L355" s="50"/>
      <c r="M355" s="50"/>
      <c r="N355" s="50"/>
    </row>
    <row r="356" spans="1:14" s="57" customFormat="1" ht="41" customHeight="1" x14ac:dyDescent="0.2">
      <c r="A356" s="53" t="s">
        <v>259</v>
      </c>
      <c r="B356" s="217" t="s">
        <v>260</v>
      </c>
      <c r="C356" s="218"/>
      <c r="D356" s="218"/>
      <c r="E356" s="218"/>
      <c r="F356" s="218"/>
      <c r="G356" s="218"/>
      <c r="H356" s="218"/>
      <c r="I356" s="219"/>
      <c r="K356" s="50"/>
      <c r="L356" s="50"/>
      <c r="M356" s="50"/>
      <c r="N356" s="50"/>
    </row>
    <row r="357" spans="1:14" s="57" customFormat="1" x14ac:dyDescent="0.2">
      <c r="A357" s="53"/>
      <c r="B357" s="53"/>
      <c r="C357" s="53"/>
      <c r="D357" s="53"/>
      <c r="E357" s="54"/>
      <c r="F357" s="54"/>
      <c r="G357" s="54"/>
      <c r="H357" s="54"/>
      <c r="I357" s="50"/>
      <c r="K357" s="50"/>
      <c r="L357" s="50"/>
      <c r="M357" s="50"/>
      <c r="N357" s="50"/>
    </row>
    <row r="358" spans="1:14" s="57" customFormat="1" ht="28" customHeight="1" x14ac:dyDescent="0.2">
      <c r="A358" s="53" t="s">
        <v>261</v>
      </c>
      <c r="B358" s="217" t="s">
        <v>262</v>
      </c>
      <c r="C358" s="218"/>
      <c r="D358" s="218"/>
      <c r="E358" s="218"/>
      <c r="F358" s="218"/>
      <c r="G358" s="218"/>
      <c r="H358" s="218"/>
      <c r="I358" s="219"/>
      <c r="K358" s="50"/>
      <c r="L358" s="50"/>
      <c r="M358" s="50"/>
      <c r="N358" s="50"/>
    </row>
    <row r="359" spans="1:14" s="57" customFormat="1" x14ac:dyDescent="0.2">
      <c r="A359" s="53"/>
      <c r="B359" s="53"/>
      <c r="C359" s="53"/>
      <c r="D359" s="53"/>
      <c r="E359" s="54"/>
      <c r="F359" s="54"/>
      <c r="G359" s="54"/>
      <c r="H359" s="54"/>
      <c r="I359" s="50"/>
      <c r="K359" s="50"/>
      <c r="L359" s="50"/>
      <c r="M359" s="50"/>
      <c r="N359" s="50"/>
    </row>
    <row r="360" spans="1:14" s="57" customFormat="1" ht="42" customHeight="1" x14ac:dyDescent="0.2">
      <c r="A360" s="53" t="s">
        <v>263</v>
      </c>
      <c r="B360" s="217" t="s">
        <v>264</v>
      </c>
      <c r="C360" s="218"/>
      <c r="D360" s="218"/>
      <c r="E360" s="218"/>
      <c r="F360" s="218"/>
      <c r="G360" s="218"/>
      <c r="H360" s="218"/>
      <c r="I360" s="219"/>
      <c r="K360" s="50"/>
      <c r="L360" s="50"/>
      <c r="M360" s="50"/>
      <c r="N360" s="50"/>
    </row>
    <row r="361" spans="1:14" s="57" customFormat="1" x14ac:dyDescent="0.2">
      <c r="A361" s="53"/>
      <c r="B361" s="53"/>
      <c r="C361" s="53"/>
      <c r="D361" s="53"/>
      <c r="E361" s="54"/>
      <c r="F361" s="54"/>
      <c r="G361" s="54"/>
      <c r="H361" s="54"/>
      <c r="I361" s="50"/>
      <c r="K361" s="50"/>
      <c r="L361" s="50"/>
      <c r="M361" s="50"/>
      <c r="N361" s="50"/>
    </row>
    <row r="362" spans="1:14" s="57" customFormat="1" x14ac:dyDescent="0.2">
      <c r="A362" s="53" t="s">
        <v>265</v>
      </c>
      <c r="B362" s="53" t="s">
        <v>266</v>
      </c>
      <c r="C362" s="53"/>
      <c r="D362" s="53"/>
      <c r="E362" s="54"/>
      <c r="F362" s="54"/>
      <c r="G362" s="54"/>
      <c r="H362" s="54"/>
      <c r="I362" s="50"/>
      <c r="K362" s="50"/>
      <c r="L362" s="50"/>
      <c r="M362" s="50"/>
      <c r="N362" s="50"/>
    </row>
    <row r="363" spans="1:14" s="57" customFormat="1" ht="19" customHeight="1" x14ac:dyDescent="0.2">
      <c r="A363" s="53"/>
      <c r="B363" s="53" t="s">
        <v>69</v>
      </c>
      <c r="C363" s="217" t="s">
        <v>562</v>
      </c>
      <c r="D363" s="218"/>
      <c r="E363" s="218"/>
      <c r="F363" s="218"/>
      <c r="G363" s="218"/>
      <c r="H363" s="218"/>
      <c r="I363" s="219"/>
      <c r="K363" s="50"/>
      <c r="L363" s="50"/>
      <c r="M363" s="50"/>
      <c r="N363" s="50"/>
    </row>
    <row r="364" spans="1:14" s="57" customFormat="1" ht="19" customHeight="1" x14ac:dyDescent="0.2">
      <c r="A364" s="53"/>
      <c r="B364" s="53" t="s">
        <v>69</v>
      </c>
      <c r="C364" s="217" t="s">
        <v>563</v>
      </c>
      <c r="D364" s="218"/>
      <c r="E364" s="218"/>
      <c r="F364" s="218"/>
      <c r="G364" s="218"/>
      <c r="H364" s="218"/>
      <c r="I364" s="219"/>
      <c r="K364" s="50"/>
      <c r="L364" s="50"/>
      <c r="M364" s="50"/>
      <c r="N364" s="50"/>
    </row>
    <row r="365" spans="1:14" s="57" customFormat="1" x14ac:dyDescent="0.2">
      <c r="A365" s="53"/>
      <c r="B365" s="53"/>
      <c r="C365" s="53"/>
      <c r="D365" s="53"/>
      <c r="E365" s="54"/>
      <c r="F365" s="54"/>
      <c r="G365" s="54"/>
      <c r="H365" s="54"/>
      <c r="I365" s="50"/>
      <c r="K365" s="50"/>
      <c r="L365" s="50"/>
      <c r="M365" s="50"/>
      <c r="N365" s="50"/>
    </row>
    <row r="366" spans="1:14" s="57" customFormat="1" ht="29" customHeight="1" x14ac:dyDescent="0.2">
      <c r="A366" s="53" t="s">
        <v>267</v>
      </c>
      <c r="B366" s="217" t="s">
        <v>268</v>
      </c>
      <c r="C366" s="218"/>
      <c r="D366" s="218"/>
      <c r="E366" s="218"/>
      <c r="F366" s="218"/>
      <c r="G366" s="218"/>
      <c r="H366" s="218"/>
      <c r="I366" s="219"/>
      <c r="K366" s="50"/>
      <c r="L366" s="50"/>
      <c r="M366" s="50"/>
      <c r="N366" s="50"/>
    </row>
    <row r="367" spans="1:14" s="57" customFormat="1" x14ac:dyDescent="0.2">
      <c r="A367" s="53"/>
      <c r="B367" s="53"/>
      <c r="C367" s="53"/>
      <c r="D367" s="53"/>
      <c r="E367" s="54"/>
      <c r="F367" s="54"/>
      <c r="G367" s="54"/>
      <c r="H367" s="54"/>
      <c r="I367" s="50"/>
      <c r="K367" s="50"/>
      <c r="L367" s="50"/>
      <c r="M367" s="50"/>
      <c r="N367" s="50"/>
    </row>
    <row r="368" spans="1:14" s="57" customFormat="1" x14ac:dyDescent="0.2">
      <c r="A368" s="53"/>
      <c r="B368" s="56" t="s">
        <v>269</v>
      </c>
      <c r="C368" s="54"/>
      <c r="D368" s="53"/>
      <c r="E368" s="54"/>
      <c r="F368" s="54"/>
      <c r="G368" s="54"/>
      <c r="H368" s="54"/>
      <c r="I368" s="50"/>
      <c r="K368" s="50"/>
      <c r="L368" s="50"/>
      <c r="M368" s="50"/>
      <c r="N368" s="50"/>
    </row>
    <row r="369" spans="1:14" s="57" customFormat="1" x14ac:dyDescent="0.2">
      <c r="A369" s="53"/>
      <c r="B369" s="53"/>
      <c r="C369" s="53"/>
      <c r="D369" s="53"/>
      <c r="E369" s="54"/>
      <c r="F369" s="54"/>
      <c r="G369" s="54"/>
      <c r="H369" s="54"/>
      <c r="I369" s="50"/>
      <c r="K369" s="50"/>
      <c r="L369" s="50"/>
      <c r="M369" s="50"/>
      <c r="N369" s="50"/>
    </row>
    <row r="370" spans="1:14" s="57" customFormat="1" x14ac:dyDescent="0.2">
      <c r="A370" s="53" t="s">
        <v>270</v>
      </c>
      <c r="B370" s="53" t="s">
        <v>271</v>
      </c>
      <c r="C370" s="53"/>
      <c r="D370" s="53"/>
      <c r="E370" s="54"/>
      <c r="F370" s="54"/>
      <c r="G370" s="54"/>
      <c r="H370" s="54"/>
      <c r="I370" s="50"/>
      <c r="K370" s="50"/>
      <c r="L370" s="50"/>
      <c r="M370" s="50"/>
      <c r="N370" s="50"/>
    </row>
    <row r="371" spans="1:14" s="57" customFormat="1" x14ac:dyDescent="0.2">
      <c r="A371" s="53"/>
      <c r="B371" s="53" t="s">
        <v>69</v>
      </c>
      <c r="C371" s="53" t="s">
        <v>272</v>
      </c>
      <c r="D371" s="53"/>
      <c r="E371" s="54"/>
      <c r="F371" s="54"/>
      <c r="G371" s="54"/>
      <c r="H371" s="54"/>
      <c r="I371" s="50"/>
      <c r="K371" s="50"/>
      <c r="L371" s="50"/>
      <c r="M371" s="50"/>
      <c r="N371" s="50"/>
    </row>
    <row r="372" spans="1:14" s="57" customFormat="1" ht="29" customHeight="1" x14ac:dyDescent="0.2">
      <c r="A372" s="53"/>
      <c r="B372" s="53"/>
      <c r="C372" s="53" t="s">
        <v>69</v>
      </c>
      <c r="D372" s="217" t="s">
        <v>273</v>
      </c>
      <c r="E372" s="218"/>
      <c r="F372" s="218"/>
      <c r="G372" s="218"/>
      <c r="H372" s="218"/>
      <c r="I372" s="219"/>
      <c r="K372" s="50"/>
      <c r="L372" s="50"/>
      <c r="M372" s="50"/>
      <c r="N372" s="50"/>
    </row>
    <row r="373" spans="1:14" s="57" customFormat="1" x14ac:dyDescent="0.2">
      <c r="A373" s="53"/>
      <c r="B373" s="53"/>
      <c r="C373" s="53" t="s">
        <v>69</v>
      </c>
      <c r="D373" s="53" t="s">
        <v>274</v>
      </c>
      <c r="E373" s="54"/>
      <c r="F373" s="54"/>
      <c r="G373" s="54"/>
      <c r="H373" s="54"/>
      <c r="I373" s="50"/>
      <c r="K373" s="50"/>
      <c r="L373" s="50"/>
      <c r="M373" s="50"/>
      <c r="N373" s="50"/>
    </row>
    <row r="374" spans="1:14" s="57" customFormat="1" ht="16.5" customHeight="1" x14ac:dyDescent="0.2">
      <c r="A374" s="53"/>
      <c r="B374" s="53"/>
      <c r="C374" s="53" t="s">
        <v>69</v>
      </c>
      <c r="D374" s="217" t="s">
        <v>626</v>
      </c>
      <c r="E374" s="218"/>
      <c r="F374" s="218"/>
      <c r="G374" s="218"/>
      <c r="H374" s="218"/>
      <c r="I374" s="219"/>
      <c r="K374" s="50"/>
      <c r="L374" s="50"/>
      <c r="M374" s="50"/>
      <c r="N374" s="50"/>
    </row>
    <row r="375" spans="1:14" s="57" customFormat="1" ht="16" customHeight="1" x14ac:dyDescent="0.2">
      <c r="A375" s="53"/>
      <c r="B375" s="53"/>
      <c r="C375" s="53" t="s">
        <v>69</v>
      </c>
      <c r="D375" s="217" t="s">
        <v>275</v>
      </c>
      <c r="E375" s="218"/>
      <c r="F375" s="218"/>
      <c r="G375" s="218"/>
      <c r="H375" s="218"/>
      <c r="I375" s="219"/>
      <c r="K375" s="50"/>
      <c r="L375" s="50"/>
      <c r="M375" s="50"/>
      <c r="N375" s="50"/>
    </row>
    <row r="376" spans="1:14" s="57" customFormat="1" ht="42" customHeight="1" x14ac:dyDescent="0.2">
      <c r="A376" s="53"/>
      <c r="B376" s="53"/>
      <c r="C376" s="53" t="s">
        <v>69</v>
      </c>
      <c r="D376" s="217" t="s">
        <v>276</v>
      </c>
      <c r="E376" s="218"/>
      <c r="F376" s="218"/>
      <c r="G376" s="218"/>
      <c r="H376" s="218"/>
      <c r="I376" s="219"/>
      <c r="K376" s="50"/>
      <c r="L376" s="50"/>
      <c r="M376" s="50"/>
      <c r="N376" s="50"/>
    </row>
    <row r="377" spans="1:14" s="57" customFormat="1" ht="41" customHeight="1" x14ac:dyDescent="0.2">
      <c r="A377" s="53"/>
      <c r="B377" s="54"/>
      <c r="C377" s="53" t="s">
        <v>69</v>
      </c>
      <c r="D377" s="217" t="s">
        <v>277</v>
      </c>
      <c r="E377" s="218"/>
      <c r="F377" s="218"/>
      <c r="G377" s="218"/>
      <c r="H377" s="218"/>
      <c r="I377" s="219"/>
      <c r="K377" s="50"/>
      <c r="L377" s="50"/>
      <c r="M377" s="50"/>
      <c r="N377" s="50"/>
    </row>
    <row r="378" spans="1:14" s="57" customFormat="1" x14ac:dyDescent="0.2">
      <c r="A378" s="53"/>
      <c r="B378" s="53"/>
      <c r="C378" s="53"/>
      <c r="D378" s="53"/>
      <c r="E378" s="54"/>
      <c r="F378" s="54"/>
      <c r="G378" s="54"/>
      <c r="H378" s="54"/>
      <c r="I378" s="50"/>
      <c r="K378" s="50"/>
      <c r="L378" s="51"/>
      <c r="M378" s="51"/>
    </row>
    <row r="379" spans="1:14" s="57" customFormat="1" x14ac:dyDescent="0.2">
      <c r="A379" s="53" t="s">
        <v>278</v>
      </c>
      <c r="B379" s="53" t="s">
        <v>279</v>
      </c>
      <c r="C379" s="53"/>
      <c r="D379" s="53"/>
      <c r="E379" s="54"/>
      <c r="F379" s="54"/>
      <c r="G379" s="54"/>
      <c r="H379" s="54"/>
      <c r="I379" s="50"/>
      <c r="K379" s="50"/>
      <c r="L379" s="51"/>
      <c r="M379" s="51"/>
    </row>
    <row r="380" spans="1:14" s="57" customFormat="1" x14ac:dyDescent="0.2">
      <c r="A380" s="53"/>
      <c r="B380" s="53" t="s">
        <v>69</v>
      </c>
      <c r="C380" s="56" t="s">
        <v>280</v>
      </c>
      <c r="D380" s="53"/>
      <c r="E380" s="54"/>
      <c r="F380" s="54"/>
      <c r="G380" s="54"/>
      <c r="H380" s="54"/>
      <c r="I380" s="50"/>
      <c r="K380" s="50"/>
      <c r="L380" s="51"/>
      <c r="M380" s="51"/>
    </row>
    <row r="381" spans="1:14" s="57" customFormat="1" ht="47" customHeight="1" x14ac:dyDescent="0.2">
      <c r="A381" s="53"/>
      <c r="B381" s="53"/>
      <c r="C381" s="53" t="s">
        <v>69</v>
      </c>
      <c r="D381" s="235" t="s">
        <v>761</v>
      </c>
      <c r="E381" s="218"/>
      <c r="F381" s="218"/>
      <c r="G381" s="218"/>
      <c r="H381" s="218"/>
      <c r="I381" s="219"/>
      <c r="K381" s="50"/>
      <c r="L381" s="51"/>
      <c r="M381" s="51"/>
    </row>
    <row r="382" spans="1:14" s="57" customFormat="1" x14ac:dyDescent="0.2">
      <c r="A382" s="50"/>
      <c r="B382" s="50"/>
      <c r="C382" s="53"/>
      <c r="D382" s="53"/>
      <c r="E382" s="54"/>
      <c r="F382" s="54"/>
      <c r="G382" s="54"/>
      <c r="H382" s="54"/>
      <c r="I382" s="50"/>
      <c r="K382" s="50"/>
      <c r="L382" s="51"/>
      <c r="M382" s="51"/>
    </row>
    <row r="383" spans="1:14" s="57" customFormat="1" x14ac:dyDescent="0.2">
      <c r="A383" s="53" t="s">
        <v>281</v>
      </c>
      <c r="B383" s="53" t="s">
        <v>271</v>
      </c>
      <c r="C383" s="53"/>
      <c r="D383" s="53"/>
      <c r="E383" s="54"/>
      <c r="F383" s="54"/>
      <c r="G383" s="54"/>
      <c r="H383" s="54"/>
      <c r="I383" s="50"/>
      <c r="K383" s="50"/>
      <c r="L383" s="51"/>
      <c r="M383" s="51"/>
    </row>
    <row r="384" spans="1:14" s="57" customFormat="1" ht="29" customHeight="1" x14ac:dyDescent="0.2">
      <c r="A384" s="53"/>
      <c r="B384" s="53" t="s">
        <v>69</v>
      </c>
      <c r="C384" s="217" t="s">
        <v>282</v>
      </c>
      <c r="D384" s="218"/>
      <c r="E384" s="218"/>
      <c r="F384" s="218"/>
      <c r="G384" s="218"/>
      <c r="H384" s="218"/>
      <c r="I384" s="219"/>
      <c r="K384" s="50"/>
      <c r="L384" s="51"/>
      <c r="M384" s="51"/>
    </row>
    <row r="385" spans="1:13" s="57" customFormat="1" ht="28" customHeight="1" x14ac:dyDescent="0.2">
      <c r="A385" s="53"/>
      <c r="B385" s="53"/>
      <c r="C385" s="53" t="s">
        <v>69</v>
      </c>
      <c r="D385" s="217" t="s">
        <v>283</v>
      </c>
      <c r="E385" s="218"/>
      <c r="F385" s="218"/>
      <c r="G385" s="218"/>
      <c r="H385" s="218"/>
      <c r="I385" s="219"/>
      <c r="K385" s="50"/>
      <c r="L385" s="51"/>
      <c r="M385" s="51"/>
    </row>
    <row r="386" spans="1:13" s="57" customFormat="1" x14ac:dyDescent="0.2">
      <c r="A386" s="53"/>
      <c r="B386" s="53"/>
      <c r="C386" s="53" t="s">
        <v>69</v>
      </c>
      <c r="D386" s="53" t="s">
        <v>274</v>
      </c>
      <c r="E386" s="54"/>
      <c r="F386" s="54"/>
      <c r="G386" s="54"/>
      <c r="H386" s="54"/>
      <c r="I386" s="50"/>
      <c r="K386" s="50"/>
      <c r="L386" s="51"/>
      <c r="M386" s="51"/>
    </row>
    <row r="387" spans="1:13" s="57" customFormat="1" ht="17" customHeight="1" x14ac:dyDescent="0.2">
      <c r="A387" s="53"/>
      <c r="B387" s="53"/>
      <c r="C387" s="53" t="s">
        <v>69</v>
      </c>
      <c r="D387" s="217" t="s">
        <v>275</v>
      </c>
      <c r="E387" s="218"/>
      <c r="F387" s="218"/>
      <c r="G387" s="218"/>
      <c r="H387" s="218"/>
      <c r="I387" s="219"/>
      <c r="K387" s="50"/>
      <c r="L387" s="51"/>
      <c r="M387" s="51"/>
    </row>
    <row r="388" spans="1:13" s="57" customFormat="1" ht="42" customHeight="1" x14ac:dyDescent="0.2">
      <c r="A388" s="53"/>
      <c r="B388" s="53"/>
      <c r="C388" s="53" t="s">
        <v>69</v>
      </c>
      <c r="D388" s="217" t="s">
        <v>276</v>
      </c>
      <c r="E388" s="218"/>
      <c r="F388" s="218"/>
      <c r="G388" s="218"/>
      <c r="H388" s="218"/>
      <c r="I388" s="219"/>
      <c r="K388" s="50"/>
      <c r="L388" s="51"/>
      <c r="M388" s="51"/>
    </row>
    <row r="389" spans="1:13" s="57" customFormat="1" ht="41" customHeight="1" x14ac:dyDescent="0.2">
      <c r="A389" s="53"/>
      <c r="B389" s="54"/>
      <c r="C389" s="53" t="s">
        <v>69</v>
      </c>
      <c r="D389" s="217" t="s">
        <v>277</v>
      </c>
      <c r="E389" s="218"/>
      <c r="F389" s="218"/>
      <c r="G389" s="218"/>
      <c r="H389" s="218"/>
      <c r="I389" s="219"/>
      <c r="K389" s="50"/>
      <c r="L389" s="51"/>
      <c r="M389" s="51"/>
    </row>
    <row r="390" spans="1:13" s="57" customFormat="1" x14ac:dyDescent="0.2">
      <c r="A390" s="53"/>
      <c r="B390" s="53"/>
      <c r="C390" s="53"/>
      <c r="D390" s="53"/>
      <c r="E390" s="54"/>
      <c r="F390" s="54"/>
      <c r="G390" s="54"/>
      <c r="H390" s="54"/>
      <c r="I390" s="50"/>
      <c r="K390" s="50"/>
      <c r="L390" s="51"/>
      <c r="M390" s="51"/>
    </row>
    <row r="391" spans="1:13" s="57" customFormat="1" ht="29" customHeight="1" x14ac:dyDescent="0.2">
      <c r="A391" s="53" t="s">
        <v>284</v>
      </c>
      <c r="B391" s="217" t="s">
        <v>627</v>
      </c>
      <c r="C391" s="218"/>
      <c r="D391" s="218"/>
      <c r="E391" s="218"/>
      <c r="F391" s="218"/>
      <c r="G391" s="218"/>
      <c r="H391" s="218"/>
      <c r="I391" s="219"/>
      <c r="K391" s="50"/>
      <c r="L391" s="51"/>
      <c r="M391" s="51"/>
    </row>
    <row r="392" spans="1:13" s="57" customFormat="1" x14ac:dyDescent="0.2">
      <c r="A392" s="53"/>
      <c r="B392" s="53"/>
      <c r="C392" s="53"/>
      <c r="D392" s="53"/>
      <c r="E392" s="54"/>
      <c r="F392" s="54"/>
      <c r="G392" s="54"/>
      <c r="H392" s="54"/>
      <c r="I392" s="50"/>
      <c r="K392" s="50"/>
      <c r="L392" s="51"/>
      <c r="M392" s="51"/>
    </row>
    <row r="393" spans="1:13" s="57" customFormat="1" ht="33" customHeight="1" x14ac:dyDescent="0.2">
      <c r="A393" s="53" t="s">
        <v>285</v>
      </c>
      <c r="B393" s="217" t="s">
        <v>628</v>
      </c>
      <c r="C393" s="218"/>
      <c r="D393" s="218"/>
      <c r="E393" s="218"/>
      <c r="F393" s="218"/>
      <c r="G393" s="218"/>
      <c r="H393" s="218"/>
      <c r="I393" s="219"/>
      <c r="K393" s="50"/>
      <c r="L393" s="51"/>
      <c r="M393" s="51"/>
    </row>
    <row r="394" spans="1:13" s="57" customFormat="1" x14ac:dyDescent="0.2">
      <c r="A394" s="53"/>
      <c r="B394" s="53"/>
      <c r="C394" s="53"/>
      <c r="D394" s="53"/>
      <c r="E394" s="54"/>
      <c r="F394" s="54"/>
      <c r="G394" s="54"/>
      <c r="H394" s="54"/>
      <c r="I394" s="50"/>
      <c r="K394" s="50"/>
      <c r="L394" s="51"/>
      <c r="M394" s="51"/>
    </row>
    <row r="395" spans="1:13" s="57" customFormat="1" x14ac:dyDescent="0.2">
      <c r="A395" s="53" t="s">
        <v>286</v>
      </c>
      <c r="B395" s="53" t="s">
        <v>287</v>
      </c>
      <c r="C395" s="53"/>
      <c r="D395" s="53"/>
      <c r="E395" s="54"/>
      <c r="F395" s="54"/>
      <c r="G395" s="54"/>
      <c r="H395" s="54"/>
      <c r="I395" s="50"/>
      <c r="K395" s="50"/>
      <c r="L395" s="51"/>
      <c r="M395" s="51"/>
    </row>
    <row r="396" spans="1:13" s="57" customFormat="1" ht="27" customHeight="1" x14ac:dyDescent="0.2">
      <c r="A396" s="53"/>
      <c r="B396" s="53" t="s">
        <v>69</v>
      </c>
      <c r="C396" s="217" t="s">
        <v>288</v>
      </c>
      <c r="D396" s="218"/>
      <c r="E396" s="218"/>
      <c r="F396" s="218"/>
      <c r="G396" s="218"/>
      <c r="H396" s="218"/>
      <c r="I396" s="219"/>
      <c r="K396" s="50"/>
      <c r="L396" s="51"/>
      <c r="M396" s="51"/>
    </row>
    <row r="397" spans="1:13" s="57" customFormat="1" x14ac:dyDescent="0.2">
      <c r="A397" s="53"/>
      <c r="B397" s="53" t="s">
        <v>69</v>
      </c>
      <c r="C397" s="53" t="s">
        <v>289</v>
      </c>
      <c r="D397" s="53"/>
      <c r="E397" s="54"/>
      <c r="F397" s="54"/>
      <c r="G397" s="54"/>
      <c r="H397" s="54"/>
      <c r="I397" s="50"/>
      <c r="K397" s="50"/>
      <c r="L397" s="51"/>
      <c r="M397" s="51"/>
    </row>
    <row r="398" spans="1:13" s="57" customFormat="1" x14ac:dyDescent="0.2">
      <c r="A398" s="53"/>
      <c r="B398" s="53" t="s">
        <v>69</v>
      </c>
      <c r="C398" s="53" t="s">
        <v>290</v>
      </c>
      <c r="D398" s="53"/>
      <c r="E398" s="54"/>
      <c r="F398" s="54"/>
      <c r="G398" s="54"/>
      <c r="H398" s="54"/>
      <c r="I398" s="50"/>
      <c r="K398" s="50"/>
      <c r="L398" s="51"/>
      <c r="M398" s="51"/>
    </row>
    <row r="399" spans="1:13" s="57" customFormat="1" x14ac:dyDescent="0.2">
      <c r="A399" s="53"/>
      <c r="B399" s="53"/>
      <c r="C399" s="53"/>
      <c r="D399" s="53"/>
      <c r="E399" s="54"/>
      <c r="F399" s="54"/>
      <c r="G399" s="54"/>
      <c r="H399" s="54"/>
      <c r="I399" s="50"/>
      <c r="K399" s="50"/>
      <c r="L399" s="51"/>
      <c r="M399" s="51"/>
    </row>
    <row r="400" spans="1:13" s="57" customFormat="1" ht="29" customHeight="1" x14ac:dyDescent="0.2">
      <c r="A400" s="53" t="s">
        <v>291</v>
      </c>
      <c r="B400" s="217" t="s">
        <v>629</v>
      </c>
      <c r="C400" s="218"/>
      <c r="D400" s="218"/>
      <c r="E400" s="218"/>
      <c r="F400" s="218"/>
      <c r="G400" s="218"/>
      <c r="H400" s="218"/>
      <c r="I400" s="219"/>
      <c r="K400" s="50"/>
      <c r="L400" s="51"/>
      <c r="M400" s="51"/>
    </row>
    <row r="401" spans="1:13" s="57" customFormat="1" x14ac:dyDescent="0.2">
      <c r="A401" s="53"/>
      <c r="B401" s="53"/>
      <c r="C401" s="53"/>
      <c r="D401" s="53"/>
      <c r="E401" s="54"/>
      <c r="F401" s="54"/>
      <c r="G401" s="54"/>
      <c r="H401" s="54"/>
      <c r="I401" s="50"/>
      <c r="K401" s="50"/>
      <c r="L401" s="51"/>
      <c r="M401" s="51"/>
    </row>
    <row r="402" spans="1:13" s="57" customFormat="1" ht="19" customHeight="1" x14ac:dyDescent="0.2">
      <c r="A402" s="53" t="s">
        <v>292</v>
      </c>
      <c r="B402" s="217" t="s">
        <v>293</v>
      </c>
      <c r="C402" s="218"/>
      <c r="D402" s="218"/>
      <c r="E402" s="218"/>
      <c r="F402" s="218"/>
      <c r="G402" s="218"/>
      <c r="H402" s="218"/>
      <c r="I402" s="219"/>
      <c r="K402" s="50"/>
      <c r="L402" s="51"/>
      <c r="M402" s="51"/>
    </row>
    <row r="403" spans="1:13" s="57" customFormat="1" x14ac:dyDescent="0.2">
      <c r="A403" s="53"/>
      <c r="B403" s="53"/>
      <c r="C403" s="53"/>
      <c r="D403" s="53"/>
      <c r="E403" s="54"/>
      <c r="F403" s="54"/>
      <c r="G403" s="54"/>
      <c r="H403" s="54"/>
      <c r="I403" s="50"/>
      <c r="K403" s="50"/>
      <c r="L403" s="51"/>
      <c r="M403" s="51"/>
    </row>
    <row r="404" spans="1:13" s="57" customFormat="1" ht="28" customHeight="1" x14ac:dyDescent="0.2">
      <c r="A404" s="53" t="s">
        <v>294</v>
      </c>
      <c r="B404" s="217" t="s">
        <v>295</v>
      </c>
      <c r="C404" s="218"/>
      <c r="D404" s="218"/>
      <c r="E404" s="218"/>
      <c r="F404" s="218"/>
      <c r="G404" s="218"/>
      <c r="H404" s="218"/>
      <c r="I404" s="219"/>
      <c r="K404" s="50"/>
      <c r="L404" s="51"/>
      <c r="M404" s="51"/>
    </row>
    <row r="405" spans="1:13" s="57" customFormat="1" ht="16" customHeight="1" x14ac:dyDescent="0.2">
      <c r="A405" s="53"/>
      <c r="B405" s="65"/>
      <c r="C405" s="66"/>
      <c r="D405" s="66"/>
      <c r="E405" s="66"/>
      <c r="F405" s="66"/>
      <c r="G405" s="66"/>
      <c r="H405" s="66"/>
      <c r="I405" s="66"/>
      <c r="K405" s="50"/>
      <c r="L405" s="51"/>
      <c r="M405" s="51"/>
    </row>
    <row r="406" spans="1:13" s="57" customFormat="1" x14ac:dyDescent="0.2">
      <c r="A406" s="53"/>
      <c r="B406" s="56" t="s">
        <v>296</v>
      </c>
      <c r="C406" s="54"/>
      <c r="D406" s="53"/>
      <c r="E406" s="54"/>
      <c r="F406" s="54"/>
      <c r="G406" s="54"/>
      <c r="H406" s="54"/>
      <c r="I406" s="50"/>
      <c r="K406" s="50"/>
      <c r="L406" s="51"/>
      <c r="M406" s="51"/>
    </row>
    <row r="407" spans="1:13" s="57" customFormat="1" x14ac:dyDescent="0.2">
      <c r="A407" s="53"/>
      <c r="B407" s="53"/>
      <c r="C407" s="53"/>
      <c r="D407" s="53"/>
      <c r="E407" s="54"/>
      <c r="F407" s="54"/>
      <c r="G407" s="54"/>
      <c r="H407" s="54"/>
      <c r="I407" s="50"/>
      <c r="K407" s="50"/>
      <c r="L407" s="51"/>
      <c r="M407" s="51"/>
    </row>
    <row r="408" spans="1:13" s="57" customFormat="1" ht="30" customHeight="1" x14ac:dyDescent="0.2">
      <c r="A408" s="53" t="s">
        <v>297</v>
      </c>
      <c r="B408" s="217" t="s">
        <v>298</v>
      </c>
      <c r="C408" s="218"/>
      <c r="D408" s="218"/>
      <c r="E408" s="218"/>
      <c r="F408" s="218"/>
      <c r="G408" s="218"/>
      <c r="H408" s="218"/>
      <c r="I408" s="219"/>
      <c r="K408" s="50"/>
      <c r="L408" s="51"/>
      <c r="M408" s="51"/>
    </row>
    <row r="409" spans="1:13" s="57" customFormat="1" x14ac:dyDescent="0.2">
      <c r="A409" s="53"/>
      <c r="B409" s="53"/>
      <c r="C409" s="53"/>
      <c r="D409" s="53"/>
      <c r="E409" s="54"/>
      <c r="F409" s="54"/>
      <c r="G409" s="54"/>
      <c r="H409" s="54"/>
      <c r="I409" s="50"/>
      <c r="K409" s="50"/>
      <c r="L409" s="51"/>
      <c r="M409" s="51"/>
    </row>
    <row r="410" spans="1:13" s="57" customFormat="1" ht="29" customHeight="1" x14ac:dyDescent="0.2">
      <c r="A410" s="53" t="s">
        <v>299</v>
      </c>
      <c r="B410" s="217" t="s">
        <v>630</v>
      </c>
      <c r="C410" s="218"/>
      <c r="D410" s="218"/>
      <c r="E410" s="218"/>
      <c r="F410" s="218"/>
      <c r="G410" s="218"/>
      <c r="H410" s="218"/>
      <c r="I410" s="219"/>
      <c r="K410" s="50"/>
      <c r="L410" s="51"/>
      <c r="M410" s="51"/>
    </row>
    <row r="411" spans="1:13" s="57" customFormat="1" x14ac:dyDescent="0.2">
      <c r="A411" s="53"/>
      <c r="B411" s="53"/>
      <c r="C411" s="53"/>
      <c r="D411" s="53"/>
      <c r="E411" s="54"/>
      <c r="F411" s="54"/>
      <c r="G411" s="54"/>
      <c r="H411" s="54"/>
      <c r="I411" s="50"/>
      <c r="K411" s="50"/>
      <c r="L411" s="51"/>
      <c r="M411" s="51"/>
    </row>
    <row r="412" spans="1:13" s="57" customFormat="1" ht="19" customHeight="1" x14ac:dyDescent="0.2">
      <c r="A412" s="53" t="s">
        <v>300</v>
      </c>
      <c r="B412" s="217" t="s">
        <v>301</v>
      </c>
      <c r="C412" s="218"/>
      <c r="D412" s="218"/>
      <c r="E412" s="218"/>
      <c r="F412" s="218"/>
      <c r="G412" s="218"/>
      <c r="H412" s="218"/>
      <c r="I412" s="219"/>
      <c r="K412" s="50"/>
      <c r="L412" s="51"/>
      <c r="M412" s="51"/>
    </row>
    <row r="413" spans="1:13" s="57" customFormat="1" x14ac:dyDescent="0.2">
      <c r="A413" s="53"/>
      <c r="B413" s="53"/>
      <c r="C413" s="53"/>
      <c r="D413" s="53"/>
      <c r="E413" s="54"/>
      <c r="F413" s="54"/>
      <c r="G413" s="54"/>
      <c r="H413" s="54"/>
      <c r="I413" s="50"/>
      <c r="K413" s="50"/>
      <c r="L413" s="51"/>
      <c r="M413" s="51"/>
    </row>
    <row r="414" spans="1:13" s="57" customFormat="1" x14ac:dyDescent="0.2">
      <c r="A414" s="53"/>
      <c r="B414" s="53"/>
      <c r="C414" s="53"/>
      <c r="D414" s="53"/>
      <c r="E414" s="54"/>
      <c r="F414" s="54"/>
      <c r="G414" s="54"/>
      <c r="H414" s="54"/>
      <c r="I414" s="50"/>
      <c r="K414" s="50"/>
      <c r="L414" s="51"/>
      <c r="M414" s="51"/>
    </row>
    <row r="415" spans="1:13" s="57" customFormat="1" x14ac:dyDescent="0.2">
      <c r="A415" s="56" t="s">
        <v>302</v>
      </c>
      <c r="B415" s="56" t="s">
        <v>303</v>
      </c>
      <c r="C415" s="53"/>
      <c r="D415" s="53"/>
      <c r="E415" s="53"/>
      <c r="F415" s="53"/>
      <c r="G415" s="53"/>
      <c r="H415" s="53"/>
      <c r="I415" s="50"/>
      <c r="K415" s="50"/>
      <c r="L415" s="51"/>
      <c r="M415" s="51"/>
    </row>
    <row r="416" spans="1:13" s="57" customFormat="1" x14ac:dyDescent="0.2">
      <c r="A416" s="53"/>
      <c r="B416" s="53"/>
      <c r="C416" s="53"/>
      <c r="D416" s="53"/>
      <c r="E416" s="53"/>
      <c r="F416" s="53"/>
      <c r="G416" s="53"/>
      <c r="H416" s="53"/>
      <c r="I416" s="50"/>
      <c r="K416" s="50"/>
      <c r="L416" s="51"/>
      <c r="M416" s="51"/>
    </row>
    <row r="417" spans="1:13" s="57" customFormat="1" x14ac:dyDescent="0.2">
      <c r="A417" s="53"/>
      <c r="B417" s="56" t="s">
        <v>304</v>
      </c>
      <c r="C417" s="54"/>
      <c r="D417" s="53"/>
      <c r="E417" s="53"/>
      <c r="F417" s="53"/>
      <c r="G417" s="53"/>
      <c r="H417" s="53"/>
      <c r="I417" s="50"/>
      <c r="K417" s="50"/>
      <c r="L417" s="51"/>
      <c r="M417" s="51"/>
    </row>
    <row r="418" spans="1:13" s="57" customFormat="1" x14ac:dyDescent="0.2">
      <c r="A418" s="53"/>
      <c r="B418" s="53"/>
      <c r="C418" s="53"/>
      <c r="D418" s="53"/>
      <c r="E418" s="53"/>
      <c r="F418" s="53"/>
      <c r="G418" s="53"/>
      <c r="H418" s="53"/>
      <c r="I418" s="50"/>
      <c r="K418" s="50"/>
      <c r="L418" s="51"/>
      <c r="M418" s="51"/>
    </row>
    <row r="419" spans="1:13" s="57" customFormat="1" ht="28" customHeight="1" x14ac:dyDescent="0.2">
      <c r="A419" s="53" t="s">
        <v>305</v>
      </c>
      <c r="B419" s="217" t="s">
        <v>306</v>
      </c>
      <c r="C419" s="218"/>
      <c r="D419" s="218"/>
      <c r="E419" s="218"/>
      <c r="F419" s="218"/>
      <c r="G419" s="218"/>
      <c r="H419" s="218"/>
      <c r="I419" s="219"/>
      <c r="K419" s="50"/>
      <c r="L419" s="51"/>
      <c r="M419" s="51"/>
    </row>
    <row r="420" spans="1:13" s="57" customFormat="1" ht="29" customHeight="1" x14ac:dyDescent="0.2">
      <c r="A420" s="53"/>
      <c r="B420" s="53" t="s">
        <v>69</v>
      </c>
      <c r="C420" s="217" t="s">
        <v>307</v>
      </c>
      <c r="D420" s="218"/>
      <c r="E420" s="218"/>
      <c r="F420" s="218"/>
      <c r="G420" s="218"/>
      <c r="H420" s="218"/>
      <c r="I420" s="219"/>
      <c r="K420" s="50"/>
      <c r="L420" s="51"/>
      <c r="M420" s="51"/>
    </row>
    <row r="421" spans="1:13" s="57" customFormat="1" x14ac:dyDescent="0.2">
      <c r="A421" s="53"/>
      <c r="B421" s="53" t="s">
        <v>69</v>
      </c>
      <c r="C421" s="53" t="s">
        <v>308</v>
      </c>
      <c r="D421" s="53"/>
      <c r="E421" s="53"/>
      <c r="F421" s="53"/>
      <c r="G421" s="53"/>
      <c r="H421" s="53"/>
      <c r="I421" s="50"/>
      <c r="K421" s="50"/>
      <c r="L421" s="51"/>
      <c r="M421" s="51"/>
    </row>
    <row r="422" spans="1:13" s="57" customFormat="1" ht="28" customHeight="1" x14ac:dyDescent="0.2">
      <c r="A422" s="53"/>
      <c r="B422" s="53" t="s">
        <v>69</v>
      </c>
      <c r="C422" s="217" t="s">
        <v>309</v>
      </c>
      <c r="D422" s="218"/>
      <c r="E422" s="218"/>
      <c r="F422" s="218"/>
      <c r="G422" s="218"/>
      <c r="H422" s="218"/>
      <c r="I422" s="219"/>
      <c r="K422" s="50"/>
      <c r="L422" s="51"/>
      <c r="M422" s="51"/>
    </row>
    <row r="423" spans="1:13" s="57" customFormat="1" x14ac:dyDescent="0.2">
      <c r="A423" s="53"/>
      <c r="B423" s="53"/>
      <c r="C423" s="53"/>
      <c r="D423" s="53"/>
      <c r="E423" s="53"/>
      <c r="F423" s="53"/>
      <c r="G423" s="53"/>
      <c r="H423" s="53"/>
      <c r="I423" s="50"/>
      <c r="K423" s="50"/>
      <c r="L423" s="51"/>
      <c r="M423" s="51"/>
    </row>
    <row r="424" spans="1:13" s="57" customFormat="1" x14ac:dyDescent="0.2">
      <c r="A424" s="53" t="s">
        <v>310</v>
      </c>
      <c r="B424" s="53" t="s">
        <v>311</v>
      </c>
      <c r="C424" s="53"/>
      <c r="D424" s="53"/>
      <c r="E424" s="53"/>
      <c r="F424" s="53"/>
      <c r="G424" s="53"/>
      <c r="H424" s="53"/>
      <c r="I424" s="50"/>
      <c r="K424" s="50"/>
      <c r="L424" s="51"/>
      <c r="M424" s="51"/>
    </row>
    <row r="425" spans="1:13" s="57" customFormat="1" ht="16" customHeight="1" x14ac:dyDescent="0.2">
      <c r="A425" s="53"/>
      <c r="B425" s="53" t="s">
        <v>69</v>
      </c>
      <c r="C425" s="217" t="s">
        <v>631</v>
      </c>
      <c r="D425" s="218"/>
      <c r="E425" s="218"/>
      <c r="F425" s="218"/>
      <c r="G425" s="218"/>
      <c r="H425" s="218"/>
      <c r="I425" s="219"/>
      <c r="K425" s="50"/>
      <c r="L425" s="51"/>
      <c r="M425" s="51"/>
    </row>
    <row r="426" spans="1:13" s="57" customFormat="1" x14ac:dyDescent="0.2">
      <c r="A426" s="53"/>
      <c r="B426" s="53"/>
      <c r="C426" s="53"/>
      <c r="D426" s="53"/>
      <c r="E426" s="53"/>
      <c r="F426" s="53"/>
      <c r="G426" s="53"/>
      <c r="H426" s="53"/>
      <c r="I426" s="50"/>
      <c r="K426" s="50"/>
      <c r="L426" s="51"/>
      <c r="M426" s="51"/>
    </row>
    <row r="427" spans="1:13" s="57" customFormat="1" x14ac:dyDescent="0.2">
      <c r="A427" s="53" t="s">
        <v>312</v>
      </c>
      <c r="B427" s="53" t="s">
        <v>313</v>
      </c>
      <c r="C427" s="53"/>
      <c r="D427" s="53"/>
      <c r="E427" s="53"/>
      <c r="F427" s="53"/>
      <c r="G427" s="53"/>
      <c r="H427" s="53"/>
      <c r="I427" s="50"/>
      <c r="K427" s="50"/>
      <c r="L427" s="51"/>
      <c r="M427" s="51"/>
    </row>
    <row r="428" spans="1:13" s="57" customFormat="1" x14ac:dyDescent="0.2">
      <c r="A428" s="53"/>
      <c r="B428" s="53" t="s">
        <v>69</v>
      </c>
      <c r="C428" s="53" t="s">
        <v>314</v>
      </c>
      <c r="D428" s="53"/>
      <c r="E428" s="53"/>
      <c r="F428" s="53"/>
      <c r="G428" s="53"/>
      <c r="H428" s="53"/>
      <c r="I428" s="50"/>
      <c r="K428" s="50"/>
      <c r="L428" s="51"/>
      <c r="M428" s="51"/>
    </row>
    <row r="429" spans="1:13" s="57" customFormat="1" ht="27" customHeight="1" x14ac:dyDescent="0.2">
      <c r="A429" s="53"/>
      <c r="B429" s="53" t="s">
        <v>69</v>
      </c>
      <c r="C429" s="217" t="s">
        <v>632</v>
      </c>
      <c r="D429" s="218"/>
      <c r="E429" s="218"/>
      <c r="F429" s="218"/>
      <c r="G429" s="218"/>
      <c r="H429" s="218"/>
      <c r="I429" s="219"/>
      <c r="K429" s="50"/>
      <c r="L429" s="51"/>
      <c r="M429" s="51"/>
    </row>
    <row r="430" spans="1:13" s="57" customFormat="1" ht="41" customHeight="1" x14ac:dyDescent="0.2">
      <c r="A430" s="53"/>
      <c r="B430" s="53" t="s">
        <v>69</v>
      </c>
      <c r="C430" s="217" t="s">
        <v>633</v>
      </c>
      <c r="D430" s="218"/>
      <c r="E430" s="218"/>
      <c r="F430" s="218"/>
      <c r="G430" s="218"/>
      <c r="H430" s="218"/>
      <c r="I430" s="219"/>
      <c r="K430" s="50"/>
      <c r="L430" s="51"/>
      <c r="M430" s="51"/>
    </row>
    <row r="431" spans="1:13" s="57" customFormat="1" ht="28" customHeight="1" x14ac:dyDescent="0.2">
      <c r="A431" s="53"/>
      <c r="B431" s="53" t="s">
        <v>69</v>
      </c>
      <c r="C431" s="217" t="s">
        <v>634</v>
      </c>
      <c r="D431" s="218"/>
      <c r="E431" s="218"/>
      <c r="F431" s="218"/>
      <c r="G431" s="218"/>
      <c r="H431" s="218"/>
      <c r="I431" s="219"/>
      <c r="K431" s="50"/>
      <c r="L431" s="51"/>
      <c r="M431" s="51"/>
    </row>
    <row r="432" spans="1:13" s="57" customFormat="1" ht="28" customHeight="1" x14ac:dyDescent="0.2">
      <c r="A432" s="53"/>
      <c r="B432" s="53" t="s">
        <v>69</v>
      </c>
      <c r="C432" s="217" t="s">
        <v>635</v>
      </c>
      <c r="D432" s="218"/>
      <c r="E432" s="218"/>
      <c r="F432" s="218"/>
      <c r="G432" s="218"/>
      <c r="H432" s="218"/>
      <c r="I432" s="219"/>
      <c r="K432" s="50"/>
      <c r="L432" s="51"/>
      <c r="M432" s="51"/>
    </row>
    <row r="433" spans="1:13" s="57" customFormat="1" ht="34" customHeight="1" x14ac:dyDescent="0.2">
      <c r="A433" s="53"/>
      <c r="B433" s="53" t="s">
        <v>69</v>
      </c>
      <c r="C433" s="217" t="s">
        <v>315</v>
      </c>
      <c r="D433" s="218"/>
      <c r="E433" s="218"/>
      <c r="F433" s="218"/>
      <c r="G433" s="218"/>
      <c r="H433" s="218"/>
      <c r="I433" s="219"/>
      <c r="K433" s="50"/>
      <c r="L433" s="51"/>
      <c r="M433" s="51"/>
    </row>
    <row r="434" spans="1:13" s="57" customFormat="1" x14ac:dyDescent="0.2">
      <c r="A434" s="53"/>
      <c r="B434" s="53"/>
      <c r="C434" s="53"/>
      <c r="D434" s="53"/>
      <c r="E434" s="53"/>
      <c r="F434" s="53"/>
      <c r="G434" s="53"/>
      <c r="H434" s="53"/>
      <c r="I434" s="50"/>
      <c r="K434" s="50"/>
      <c r="L434" s="51"/>
      <c r="M434" s="51"/>
    </row>
    <row r="435" spans="1:13" s="57" customFormat="1" x14ac:dyDescent="0.2">
      <c r="A435" s="53" t="s">
        <v>316</v>
      </c>
      <c r="B435" s="53" t="s">
        <v>317</v>
      </c>
      <c r="C435" s="53"/>
      <c r="D435" s="53"/>
      <c r="E435" s="53"/>
      <c r="F435" s="53"/>
      <c r="G435" s="53"/>
      <c r="H435" s="53"/>
      <c r="I435" s="50"/>
      <c r="K435" s="50"/>
      <c r="L435" s="51"/>
      <c r="M435" s="51"/>
    </row>
    <row r="436" spans="1:13" s="57" customFormat="1" ht="41" customHeight="1" x14ac:dyDescent="0.2">
      <c r="A436" s="53"/>
      <c r="B436" s="53" t="s">
        <v>69</v>
      </c>
      <c r="C436" s="217" t="s">
        <v>637</v>
      </c>
      <c r="D436" s="218"/>
      <c r="E436" s="218"/>
      <c r="F436" s="218"/>
      <c r="G436" s="218"/>
      <c r="H436" s="218"/>
      <c r="I436" s="219"/>
      <c r="K436" s="50"/>
      <c r="L436" s="51"/>
      <c r="M436" s="51"/>
    </row>
    <row r="437" spans="1:13" s="57" customFormat="1" ht="32" customHeight="1" x14ac:dyDescent="0.2">
      <c r="A437" s="53"/>
      <c r="B437" s="53" t="s">
        <v>69</v>
      </c>
      <c r="C437" s="217" t="s">
        <v>318</v>
      </c>
      <c r="D437" s="218"/>
      <c r="E437" s="218"/>
      <c r="F437" s="218"/>
      <c r="G437" s="218"/>
      <c r="H437" s="218"/>
      <c r="I437" s="219"/>
      <c r="K437" s="50"/>
      <c r="L437" s="51"/>
      <c r="M437" s="51"/>
    </row>
    <row r="438" spans="1:13" s="57" customFormat="1" ht="42" customHeight="1" x14ac:dyDescent="0.2">
      <c r="A438" s="53"/>
      <c r="B438" s="53" t="s">
        <v>69</v>
      </c>
      <c r="C438" s="217" t="s">
        <v>636</v>
      </c>
      <c r="D438" s="218"/>
      <c r="E438" s="218"/>
      <c r="F438" s="218"/>
      <c r="G438" s="218"/>
      <c r="H438" s="218"/>
      <c r="I438" s="219"/>
      <c r="K438" s="50"/>
      <c r="L438" s="51"/>
      <c r="M438" s="51"/>
    </row>
    <row r="439" spans="1:13" s="57" customFormat="1" ht="29" customHeight="1" x14ac:dyDescent="0.2">
      <c r="A439" s="53"/>
      <c r="B439" s="53" t="s">
        <v>69</v>
      </c>
      <c r="C439" s="217" t="s">
        <v>319</v>
      </c>
      <c r="D439" s="218"/>
      <c r="E439" s="218"/>
      <c r="F439" s="218"/>
      <c r="G439" s="218"/>
      <c r="H439" s="218"/>
      <c r="I439" s="219"/>
      <c r="K439" s="50"/>
      <c r="L439" s="51"/>
      <c r="M439" s="51"/>
    </row>
    <row r="440" spans="1:13" s="57" customFormat="1" x14ac:dyDescent="0.2">
      <c r="A440" s="53"/>
      <c r="B440" s="53"/>
      <c r="C440" s="53"/>
      <c r="D440" s="53"/>
      <c r="E440" s="53"/>
      <c r="F440" s="53"/>
      <c r="G440" s="53"/>
      <c r="H440" s="53"/>
      <c r="I440" s="50"/>
      <c r="K440" s="50"/>
      <c r="L440" s="51"/>
      <c r="M440" s="51"/>
    </row>
    <row r="441" spans="1:13" s="57" customFormat="1" ht="54" customHeight="1" x14ac:dyDescent="0.2">
      <c r="A441" s="53" t="s">
        <v>320</v>
      </c>
      <c r="B441" s="217" t="s">
        <v>321</v>
      </c>
      <c r="C441" s="218"/>
      <c r="D441" s="218"/>
      <c r="E441" s="218"/>
      <c r="F441" s="218"/>
      <c r="G441" s="218"/>
      <c r="H441" s="218"/>
      <c r="I441" s="219"/>
      <c r="K441" s="50"/>
      <c r="L441" s="51"/>
      <c r="M441" s="51"/>
    </row>
    <row r="442" spans="1:13" s="57" customFormat="1" x14ac:dyDescent="0.2">
      <c r="A442" s="53"/>
      <c r="B442" s="53" t="s">
        <v>69</v>
      </c>
      <c r="C442" s="53" t="s">
        <v>322</v>
      </c>
      <c r="D442" s="53"/>
      <c r="E442" s="53"/>
      <c r="F442" s="53"/>
      <c r="G442" s="53"/>
      <c r="H442" s="53"/>
      <c r="I442" s="50"/>
      <c r="K442" s="50"/>
      <c r="L442" s="51"/>
      <c r="M442" s="51"/>
    </row>
    <row r="443" spans="1:13" s="57" customFormat="1" x14ac:dyDescent="0.2">
      <c r="A443" s="53"/>
      <c r="B443" s="53" t="s">
        <v>69</v>
      </c>
      <c r="C443" s="53" t="s">
        <v>323</v>
      </c>
      <c r="D443" s="53"/>
      <c r="E443" s="53"/>
      <c r="F443" s="53"/>
      <c r="G443" s="53"/>
      <c r="H443" s="53"/>
      <c r="I443" s="50"/>
      <c r="K443" s="50"/>
      <c r="L443" s="51"/>
      <c r="M443" s="51"/>
    </row>
    <row r="444" spans="1:13" s="57" customFormat="1" ht="27" customHeight="1" x14ac:dyDescent="0.2">
      <c r="A444" s="53"/>
      <c r="B444" s="53" t="s">
        <v>69</v>
      </c>
      <c r="C444" s="217" t="s">
        <v>324</v>
      </c>
      <c r="D444" s="218"/>
      <c r="E444" s="218"/>
      <c r="F444" s="218"/>
      <c r="G444" s="218"/>
      <c r="H444" s="218"/>
      <c r="I444" s="219"/>
      <c r="K444" s="50"/>
      <c r="L444" s="51"/>
      <c r="M444" s="51"/>
    </row>
    <row r="445" spans="1:13" s="57" customFormat="1" x14ac:dyDescent="0.2">
      <c r="A445" s="53"/>
      <c r="B445" s="53" t="s">
        <v>69</v>
      </c>
      <c r="C445" s="53" t="s">
        <v>325</v>
      </c>
      <c r="D445" s="53"/>
      <c r="E445" s="53"/>
      <c r="F445" s="53"/>
      <c r="G445" s="53"/>
      <c r="H445" s="53"/>
      <c r="I445" s="50"/>
      <c r="K445" s="50"/>
      <c r="L445" s="51"/>
      <c r="M445" s="51"/>
    </row>
    <row r="446" spans="1:13" s="57" customFormat="1" x14ac:dyDescent="0.2">
      <c r="A446" s="53"/>
      <c r="B446" s="53" t="s">
        <v>69</v>
      </c>
      <c r="C446" s="53" t="s">
        <v>326</v>
      </c>
      <c r="D446" s="53"/>
      <c r="E446" s="53"/>
      <c r="F446" s="53"/>
      <c r="G446" s="53"/>
      <c r="H446" s="53"/>
      <c r="I446" s="50"/>
      <c r="K446" s="50"/>
      <c r="L446" s="51"/>
      <c r="M446" s="51"/>
    </row>
    <row r="447" spans="1:13" s="57" customFormat="1" x14ac:dyDescent="0.2">
      <c r="A447" s="53"/>
      <c r="B447" s="53" t="s">
        <v>69</v>
      </c>
      <c r="C447" s="53" t="s">
        <v>327</v>
      </c>
      <c r="D447" s="53"/>
      <c r="E447" s="53"/>
      <c r="F447" s="53"/>
      <c r="G447" s="53"/>
      <c r="H447" s="53"/>
      <c r="I447" s="50"/>
      <c r="K447" s="50"/>
      <c r="L447" s="51"/>
      <c r="M447" s="51"/>
    </row>
    <row r="448" spans="1:13" s="57" customFormat="1" x14ac:dyDescent="0.2">
      <c r="A448" s="53"/>
      <c r="B448" s="53"/>
      <c r="C448" s="53"/>
      <c r="D448" s="53"/>
      <c r="E448" s="53"/>
      <c r="F448" s="53"/>
      <c r="G448" s="53"/>
      <c r="H448" s="53"/>
      <c r="I448" s="50"/>
      <c r="K448" s="50"/>
      <c r="L448" s="51"/>
      <c r="M448" s="51"/>
    </row>
    <row r="449" spans="1:13" s="57" customFormat="1" x14ac:dyDescent="0.2">
      <c r="A449" s="50"/>
      <c r="B449" s="50"/>
      <c r="C449" s="53"/>
      <c r="D449" s="53"/>
      <c r="E449" s="53"/>
      <c r="F449" s="53"/>
      <c r="G449" s="53"/>
      <c r="H449" s="53"/>
      <c r="I449" s="50"/>
      <c r="K449" s="50"/>
      <c r="L449" s="51"/>
      <c r="M449" s="51"/>
    </row>
    <row r="450" spans="1:13" s="57" customFormat="1" x14ac:dyDescent="0.2">
      <c r="A450" s="53" t="s">
        <v>328</v>
      </c>
      <c r="B450" s="53" t="s">
        <v>329</v>
      </c>
      <c r="C450" s="53"/>
      <c r="D450" s="53"/>
      <c r="E450" s="53"/>
      <c r="F450" s="53"/>
      <c r="G450" s="53"/>
      <c r="H450" s="53"/>
      <c r="I450" s="50"/>
      <c r="K450" s="50"/>
      <c r="L450" s="51"/>
      <c r="M450" s="51"/>
    </row>
    <row r="451" spans="1:13" s="57" customFormat="1" x14ac:dyDescent="0.2">
      <c r="A451" s="53"/>
      <c r="B451" s="53" t="s">
        <v>69</v>
      </c>
      <c r="C451" s="53" t="s">
        <v>330</v>
      </c>
      <c r="D451" s="53"/>
      <c r="E451" s="53"/>
      <c r="F451" s="53"/>
      <c r="G451" s="53"/>
      <c r="H451" s="53"/>
      <c r="I451" s="50"/>
      <c r="K451" s="50"/>
      <c r="L451" s="51"/>
      <c r="M451" s="51"/>
    </row>
    <row r="452" spans="1:13" s="57" customFormat="1" ht="30" customHeight="1" x14ac:dyDescent="0.2">
      <c r="A452" s="53"/>
      <c r="B452" s="53" t="s">
        <v>69</v>
      </c>
      <c r="C452" s="217" t="s">
        <v>331</v>
      </c>
      <c r="D452" s="218"/>
      <c r="E452" s="218"/>
      <c r="F452" s="218"/>
      <c r="G452" s="218"/>
      <c r="H452" s="218"/>
      <c r="I452" s="219"/>
      <c r="K452" s="50"/>
      <c r="L452" s="51"/>
      <c r="M452" s="51"/>
    </row>
    <row r="453" spans="1:13" s="57" customFormat="1" ht="34" customHeight="1" x14ac:dyDescent="0.2">
      <c r="A453" s="53"/>
      <c r="B453" s="53" t="s">
        <v>69</v>
      </c>
      <c r="C453" s="217" t="s">
        <v>332</v>
      </c>
      <c r="D453" s="218"/>
      <c r="E453" s="218"/>
      <c r="F453" s="218"/>
      <c r="G453" s="218"/>
      <c r="H453" s="218"/>
      <c r="I453" s="219"/>
      <c r="K453" s="50"/>
      <c r="L453" s="51"/>
      <c r="M453" s="51"/>
    </row>
    <row r="454" spans="1:13" s="57" customFormat="1" x14ac:dyDescent="0.2">
      <c r="A454" s="53"/>
      <c r="B454" s="53" t="s">
        <v>69</v>
      </c>
      <c r="C454" s="53" t="s">
        <v>333</v>
      </c>
      <c r="D454" s="53"/>
      <c r="E454" s="53"/>
      <c r="F454" s="53"/>
      <c r="G454" s="53"/>
      <c r="H454" s="53"/>
      <c r="I454" s="50"/>
      <c r="K454" s="50"/>
      <c r="L454" s="51"/>
      <c r="M454" s="51"/>
    </row>
    <row r="455" spans="1:13" s="57" customFormat="1" ht="27" customHeight="1" x14ac:dyDescent="0.2">
      <c r="A455" s="53"/>
      <c r="B455" s="53" t="s">
        <v>69</v>
      </c>
      <c r="C455" s="217" t="s">
        <v>334</v>
      </c>
      <c r="D455" s="218"/>
      <c r="E455" s="218"/>
      <c r="F455" s="218"/>
      <c r="G455" s="218"/>
      <c r="H455" s="218"/>
      <c r="I455" s="219"/>
      <c r="K455" s="50"/>
      <c r="L455" s="51"/>
      <c r="M455" s="51"/>
    </row>
    <row r="456" spans="1:13" s="57" customFormat="1" x14ac:dyDescent="0.2">
      <c r="A456" s="53"/>
      <c r="B456" s="53" t="s">
        <v>69</v>
      </c>
      <c r="C456" s="53" t="s">
        <v>335</v>
      </c>
      <c r="D456" s="53"/>
      <c r="E456" s="53"/>
      <c r="F456" s="53"/>
      <c r="G456" s="53"/>
      <c r="H456" s="53"/>
      <c r="I456" s="50"/>
      <c r="K456" s="50"/>
      <c r="L456" s="51"/>
      <c r="M456" s="51"/>
    </row>
    <row r="457" spans="1:13" s="57" customFormat="1" x14ac:dyDescent="0.2">
      <c r="A457" s="53"/>
      <c r="B457" s="53" t="s">
        <v>69</v>
      </c>
      <c r="C457" s="53" t="s">
        <v>336</v>
      </c>
      <c r="D457" s="53"/>
      <c r="E457" s="53"/>
      <c r="F457" s="53"/>
      <c r="G457" s="53"/>
      <c r="H457" s="53"/>
      <c r="I457" s="50"/>
      <c r="K457" s="50"/>
      <c r="L457" s="51"/>
      <c r="M457" s="51"/>
    </row>
    <row r="458" spans="1:13" s="57" customFormat="1" ht="27" customHeight="1" x14ac:dyDescent="0.2">
      <c r="A458" s="53"/>
      <c r="B458" s="53" t="s">
        <v>69</v>
      </c>
      <c r="C458" s="217" t="s">
        <v>638</v>
      </c>
      <c r="D458" s="218"/>
      <c r="E458" s="218"/>
      <c r="F458" s="218"/>
      <c r="G458" s="218"/>
      <c r="H458" s="218"/>
      <c r="I458" s="219"/>
      <c r="K458" s="50"/>
      <c r="L458" s="51"/>
      <c r="M458" s="51"/>
    </row>
    <row r="459" spans="1:13" s="57" customFormat="1" x14ac:dyDescent="0.2">
      <c r="A459" s="53"/>
      <c r="B459" s="53" t="s">
        <v>69</v>
      </c>
      <c r="C459" s="53" t="s">
        <v>337</v>
      </c>
      <c r="D459" s="53"/>
      <c r="E459" s="53"/>
      <c r="F459" s="53"/>
      <c r="G459" s="53"/>
      <c r="H459" s="53"/>
      <c r="I459" s="50"/>
      <c r="K459" s="50"/>
      <c r="L459" s="51"/>
      <c r="M459" s="51"/>
    </row>
    <row r="460" spans="1:13" s="57" customFormat="1" x14ac:dyDescent="0.2">
      <c r="A460" s="53"/>
      <c r="B460" s="53" t="s">
        <v>69</v>
      </c>
      <c r="C460" s="53" t="s">
        <v>338</v>
      </c>
      <c r="D460" s="53"/>
      <c r="E460" s="53"/>
      <c r="F460" s="53"/>
      <c r="G460" s="53"/>
      <c r="H460" s="53"/>
      <c r="I460" s="50"/>
      <c r="K460" s="50"/>
      <c r="L460" s="51"/>
      <c r="M460" s="51"/>
    </row>
    <row r="461" spans="1:13" s="57" customFormat="1" x14ac:dyDescent="0.2">
      <c r="A461" s="53"/>
      <c r="B461" s="53"/>
      <c r="C461" s="53"/>
      <c r="D461" s="53"/>
      <c r="E461" s="53"/>
      <c r="F461" s="53"/>
      <c r="G461" s="53"/>
      <c r="H461" s="53"/>
      <c r="I461" s="50"/>
      <c r="K461" s="50"/>
      <c r="L461" s="51"/>
      <c r="M461" s="51"/>
    </row>
    <row r="462" spans="1:13" s="57" customFormat="1" ht="30" customHeight="1" x14ac:dyDescent="0.2">
      <c r="A462" s="53" t="s">
        <v>339</v>
      </c>
      <c r="B462" s="217" t="s">
        <v>340</v>
      </c>
      <c r="C462" s="218"/>
      <c r="D462" s="218"/>
      <c r="E462" s="218"/>
      <c r="F462" s="218"/>
      <c r="G462" s="218"/>
      <c r="H462" s="218"/>
      <c r="I462" s="219"/>
      <c r="K462" s="50"/>
      <c r="L462" s="51"/>
      <c r="M462" s="51"/>
    </row>
    <row r="463" spans="1:13" s="57" customFormat="1" ht="29" customHeight="1" x14ac:dyDescent="0.2">
      <c r="A463" s="53"/>
      <c r="B463" s="53" t="s">
        <v>69</v>
      </c>
      <c r="C463" s="217" t="s">
        <v>341</v>
      </c>
      <c r="D463" s="218"/>
      <c r="E463" s="218"/>
      <c r="F463" s="218"/>
      <c r="G463" s="218"/>
      <c r="H463" s="218"/>
      <c r="I463" s="219"/>
      <c r="K463" s="50"/>
      <c r="L463" s="51"/>
      <c r="M463" s="51"/>
    </row>
    <row r="464" spans="1:13" s="57" customFormat="1" ht="29" customHeight="1" x14ac:dyDescent="0.2">
      <c r="A464" s="53"/>
      <c r="B464" s="53" t="s">
        <v>69</v>
      </c>
      <c r="C464" s="217" t="s">
        <v>342</v>
      </c>
      <c r="D464" s="218"/>
      <c r="E464" s="218"/>
      <c r="F464" s="218"/>
      <c r="G464" s="218"/>
      <c r="H464" s="218"/>
      <c r="I464" s="219"/>
      <c r="K464" s="50"/>
      <c r="L464" s="51"/>
      <c r="M464" s="51"/>
    </row>
    <row r="465" spans="1:13" s="57" customFormat="1" ht="28" customHeight="1" x14ac:dyDescent="0.2">
      <c r="A465" s="53"/>
      <c r="B465" s="53" t="s">
        <v>69</v>
      </c>
      <c r="C465" s="217" t="s">
        <v>343</v>
      </c>
      <c r="D465" s="218"/>
      <c r="E465" s="218"/>
      <c r="F465" s="218"/>
      <c r="G465" s="218"/>
      <c r="H465" s="218"/>
      <c r="I465" s="219"/>
      <c r="K465" s="50"/>
      <c r="L465" s="51"/>
      <c r="M465" s="51"/>
    </row>
    <row r="466" spans="1:13" s="57" customFormat="1" x14ac:dyDescent="0.2">
      <c r="A466" s="53"/>
      <c r="B466" s="53"/>
      <c r="C466" s="53"/>
      <c r="D466" s="53"/>
      <c r="E466" s="53"/>
      <c r="F466" s="53"/>
      <c r="G466" s="53"/>
      <c r="H466" s="53"/>
      <c r="I466" s="50"/>
      <c r="K466" s="50"/>
      <c r="L466" s="51"/>
      <c r="M466" s="51"/>
    </row>
    <row r="467" spans="1:13" s="57" customFormat="1" x14ac:dyDescent="0.2">
      <c r="A467" s="53" t="s">
        <v>344</v>
      </c>
      <c r="B467" s="53" t="s">
        <v>345</v>
      </c>
      <c r="C467" s="53"/>
      <c r="D467" s="53"/>
      <c r="E467" s="53"/>
      <c r="F467" s="53"/>
      <c r="G467" s="53"/>
      <c r="H467" s="53"/>
      <c r="I467" s="50"/>
      <c r="K467" s="50"/>
      <c r="L467" s="51"/>
      <c r="M467" s="51"/>
    </row>
    <row r="468" spans="1:13" s="57" customFormat="1" x14ac:dyDescent="0.2">
      <c r="A468" s="53"/>
      <c r="B468" s="53" t="s">
        <v>69</v>
      </c>
      <c r="C468" s="56" t="s">
        <v>346</v>
      </c>
      <c r="D468" s="53"/>
      <c r="E468" s="53"/>
      <c r="F468" s="53"/>
      <c r="G468" s="53"/>
      <c r="H468" s="53"/>
      <c r="I468" s="50"/>
      <c r="K468" s="50"/>
      <c r="L468" s="51"/>
      <c r="M468" s="51"/>
    </row>
    <row r="469" spans="1:13" s="57" customFormat="1" ht="40" customHeight="1" x14ac:dyDescent="0.2">
      <c r="A469" s="53"/>
      <c r="B469" s="53" t="s">
        <v>69</v>
      </c>
      <c r="C469" s="217" t="s">
        <v>639</v>
      </c>
      <c r="D469" s="218"/>
      <c r="E469" s="218"/>
      <c r="F469" s="218"/>
      <c r="G469" s="218"/>
      <c r="H469" s="218"/>
      <c r="I469" s="219"/>
      <c r="K469" s="50"/>
      <c r="L469" s="51"/>
      <c r="M469" s="51"/>
    </row>
    <row r="470" spans="1:13" s="57" customFormat="1" x14ac:dyDescent="0.2">
      <c r="A470" s="53"/>
      <c r="B470" s="53" t="s">
        <v>69</v>
      </c>
      <c r="C470" s="53" t="s">
        <v>347</v>
      </c>
      <c r="D470" s="53"/>
      <c r="E470" s="53"/>
      <c r="F470" s="53"/>
      <c r="G470" s="53"/>
      <c r="H470" s="53"/>
      <c r="I470" s="50"/>
      <c r="K470" s="50"/>
      <c r="L470" s="51"/>
      <c r="M470" s="51"/>
    </row>
    <row r="471" spans="1:13" s="57" customFormat="1" x14ac:dyDescent="0.2">
      <c r="A471" s="53"/>
      <c r="B471" s="53" t="s">
        <v>69</v>
      </c>
      <c r="C471" s="53" t="s">
        <v>348</v>
      </c>
      <c r="D471" s="53"/>
      <c r="E471" s="53"/>
      <c r="F471" s="53"/>
      <c r="G471" s="53"/>
      <c r="H471" s="53"/>
      <c r="I471" s="50"/>
      <c r="K471" s="50"/>
      <c r="L471" s="51"/>
      <c r="M471" s="51"/>
    </row>
    <row r="472" spans="1:13" s="57" customFormat="1" ht="27" customHeight="1" x14ac:dyDescent="0.2">
      <c r="A472" s="53"/>
      <c r="B472" s="53" t="s">
        <v>69</v>
      </c>
      <c r="C472" s="217" t="s">
        <v>349</v>
      </c>
      <c r="D472" s="218"/>
      <c r="E472" s="218"/>
      <c r="F472" s="218"/>
      <c r="G472" s="218"/>
      <c r="H472" s="218"/>
      <c r="I472" s="219"/>
      <c r="K472" s="50"/>
      <c r="L472" s="51"/>
      <c r="M472" s="51"/>
    </row>
    <row r="473" spans="1:13" s="57" customFormat="1" ht="29" customHeight="1" x14ac:dyDescent="0.2">
      <c r="A473" s="53"/>
      <c r="B473" s="53" t="s">
        <v>69</v>
      </c>
      <c r="C473" s="217" t="s">
        <v>350</v>
      </c>
      <c r="D473" s="218"/>
      <c r="E473" s="218"/>
      <c r="F473" s="218"/>
      <c r="G473" s="218"/>
      <c r="H473" s="218"/>
      <c r="I473" s="219"/>
      <c r="K473" s="50"/>
      <c r="L473" s="51"/>
      <c r="M473" s="51"/>
    </row>
    <row r="474" spans="1:13" s="57" customFormat="1" ht="29" customHeight="1" x14ac:dyDescent="0.2">
      <c r="A474" s="53"/>
      <c r="B474" s="53" t="s">
        <v>69</v>
      </c>
      <c r="C474" s="217" t="s">
        <v>351</v>
      </c>
      <c r="D474" s="218"/>
      <c r="E474" s="218"/>
      <c r="F474" s="218"/>
      <c r="G474" s="218"/>
      <c r="H474" s="218"/>
      <c r="I474" s="219"/>
      <c r="K474" s="50"/>
      <c r="L474" s="51"/>
      <c r="M474" s="51"/>
    </row>
    <row r="475" spans="1:13" s="57" customFormat="1" ht="29" customHeight="1" x14ac:dyDescent="0.2">
      <c r="A475" s="53"/>
      <c r="B475" s="53" t="s">
        <v>69</v>
      </c>
      <c r="C475" s="217" t="s">
        <v>352</v>
      </c>
      <c r="D475" s="218"/>
      <c r="E475" s="218"/>
      <c r="F475" s="218"/>
      <c r="G475" s="218"/>
      <c r="H475" s="218"/>
      <c r="I475" s="219"/>
      <c r="K475" s="50"/>
      <c r="L475" s="51"/>
      <c r="M475" s="51"/>
    </row>
    <row r="476" spans="1:13" s="57" customFormat="1" x14ac:dyDescent="0.2">
      <c r="A476" s="53"/>
      <c r="B476" s="53"/>
      <c r="C476" s="53"/>
      <c r="D476" s="53"/>
      <c r="E476" s="53"/>
      <c r="F476" s="53"/>
      <c r="G476" s="53"/>
      <c r="H476" s="53"/>
      <c r="I476" s="50"/>
      <c r="K476" s="50"/>
      <c r="L476" s="51"/>
      <c r="M476" s="51"/>
    </row>
    <row r="477" spans="1:13" s="57" customFormat="1" x14ac:dyDescent="0.2">
      <c r="A477" s="53" t="s">
        <v>353</v>
      </c>
      <c r="B477" s="53" t="s">
        <v>354</v>
      </c>
      <c r="C477" s="53"/>
      <c r="D477" s="53"/>
      <c r="E477" s="53"/>
      <c r="F477" s="53"/>
      <c r="G477" s="53"/>
      <c r="H477" s="53"/>
      <c r="I477" s="50"/>
      <c r="K477" s="50"/>
      <c r="L477" s="51"/>
      <c r="M477" s="51"/>
    </row>
    <row r="478" spans="1:13" s="57" customFormat="1" ht="28" customHeight="1" x14ac:dyDescent="0.2">
      <c r="A478" s="53"/>
      <c r="B478" s="53" t="s">
        <v>69</v>
      </c>
      <c r="C478" s="217" t="s">
        <v>640</v>
      </c>
      <c r="D478" s="218"/>
      <c r="E478" s="218"/>
      <c r="F478" s="218"/>
      <c r="G478" s="218"/>
      <c r="H478" s="218"/>
      <c r="I478" s="219"/>
      <c r="K478" s="50"/>
      <c r="L478" s="51"/>
      <c r="M478" s="51"/>
    </row>
    <row r="479" spans="1:13" s="57" customFormat="1" ht="45" customHeight="1" x14ac:dyDescent="0.2">
      <c r="A479" s="53"/>
      <c r="B479" s="53" t="s">
        <v>69</v>
      </c>
      <c r="C479" s="217" t="s">
        <v>641</v>
      </c>
      <c r="D479" s="218"/>
      <c r="E479" s="218"/>
      <c r="F479" s="218"/>
      <c r="G479" s="218"/>
      <c r="H479" s="218"/>
      <c r="I479" s="219"/>
      <c r="K479" s="50"/>
      <c r="L479" s="51"/>
      <c r="M479" s="51"/>
    </row>
    <row r="480" spans="1:13" s="57" customFormat="1" ht="29" customHeight="1" x14ac:dyDescent="0.2">
      <c r="A480" s="53"/>
      <c r="B480" s="53" t="s">
        <v>69</v>
      </c>
      <c r="C480" s="217" t="s">
        <v>642</v>
      </c>
      <c r="D480" s="218"/>
      <c r="E480" s="218"/>
      <c r="F480" s="218"/>
      <c r="G480" s="218"/>
      <c r="H480" s="218"/>
      <c r="I480" s="219"/>
      <c r="K480" s="50"/>
      <c r="L480" s="51"/>
      <c r="M480" s="51"/>
    </row>
    <row r="481" spans="1:13" s="57" customFormat="1" x14ac:dyDescent="0.2">
      <c r="A481" s="53"/>
      <c r="B481" s="53"/>
      <c r="C481" s="53"/>
      <c r="D481" s="53"/>
      <c r="E481" s="53"/>
      <c r="F481" s="53"/>
      <c r="G481" s="53"/>
      <c r="H481" s="53"/>
      <c r="I481" s="50"/>
      <c r="K481" s="50"/>
      <c r="L481" s="51"/>
      <c r="M481" s="51"/>
    </row>
    <row r="482" spans="1:13" s="57" customFormat="1" ht="30" customHeight="1" x14ac:dyDescent="0.2">
      <c r="A482" s="53" t="s">
        <v>355</v>
      </c>
      <c r="B482" s="217" t="s">
        <v>564</v>
      </c>
      <c r="C482" s="218"/>
      <c r="D482" s="218"/>
      <c r="E482" s="218"/>
      <c r="F482" s="218"/>
      <c r="G482" s="218"/>
      <c r="H482" s="218"/>
      <c r="I482" s="219"/>
      <c r="K482" s="50"/>
      <c r="L482" s="51"/>
      <c r="M482" s="51"/>
    </row>
    <row r="483" spans="1:13" s="57" customFormat="1" ht="16" customHeight="1" x14ac:dyDescent="0.2">
      <c r="A483" s="53"/>
      <c r="B483" s="65"/>
      <c r="C483" s="66"/>
      <c r="D483" s="66"/>
      <c r="E483" s="66"/>
      <c r="F483" s="66"/>
      <c r="G483" s="66"/>
      <c r="H483" s="66"/>
      <c r="I483" s="66"/>
      <c r="K483" s="50"/>
      <c r="L483" s="51"/>
      <c r="M483" s="51"/>
    </row>
    <row r="484" spans="1:13" s="57" customFormat="1" x14ac:dyDescent="0.2">
      <c r="A484" s="53"/>
      <c r="B484" s="53"/>
      <c r="C484" s="53"/>
      <c r="D484" s="53"/>
      <c r="E484" s="53"/>
      <c r="F484" s="53"/>
      <c r="G484" s="53"/>
      <c r="H484" s="53"/>
      <c r="I484" s="50"/>
      <c r="K484" s="50"/>
      <c r="L484" s="51"/>
      <c r="M484" s="51"/>
    </row>
    <row r="485" spans="1:13" s="57" customFormat="1" x14ac:dyDescent="0.2">
      <c r="A485" s="53"/>
      <c r="B485" s="56" t="s">
        <v>356</v>
      </c>
      <c r="C485" s="54"/>
      <c r="D485" s="53"/>
      <c r="E485" s="53"/>
      <c r="F485" s="53"/>
      <c r="G485" s="53"/>
      <c r="H485" s="53"/>
      <c r="I485" s="50"/>
      <c r="K485" s="50"/>
      <c r="L485" s="51"/>
      <c r="M485" s="51"/>
    </row>
    <row r="486" spans="1:13" s="57" customFormat="1" x14ac:dyDescent="0.2">
      <c r="A486" s="53"/>
      <c r="B486" s="53"/>
      <c r="C486" s="53"/>
      <c r="D486" s="53"/>
      <c r="E486" s="53"/>
      <c r="F486" s="53"/>
      <c r="G486" s="53"/>
      <c r="H486" s="53"/>
      <c r="I486" s="50"/>
      <c r="K486" s="50"/>
      <c r="L486" s="51"/>
      <c r="M486" s="51"/>
    </row>
    <row r="487" spans="1:13" s="57" customFormat="1" ht="65" customHeight="1" x14ac:dyDescent="0.2">
      <c r="A487" s="53" t="s">
        <v>357</v>
      </c>
      <c r="B487" s="217" t="s">
        <v>358</v>
      </c>
      <c r="C487" s="218"/>
      <c r="D487" s="218"/>
      <c r="E487" s="218"/>
      <c r="F487" s="218"/>
      <c r="G487" s="218"/>
      <c r="H487" s="218"/>
      <c r="I487" s="219"/>
      <c r="K487" s="50"/>
      <c r="L487" s="51"/>
      <c r="M487" s="51"/>
    </row>
    <row r="488" spans="1:13" s="57" customFormat="1" x14ac:dyDescent="0.2">
      <c r="A488" s="53"/>
      <c r="B488" s="53"/>
      <c r="C488" s="53"/>
      <c r="D488" s="53"/>
      <c r="E488" s="53"/>
      <c r="F488" s="53"/>
      <c r="G488" s="53"/>
      <c r="H488" s="53"/>
      <c r="I488" s="50"/>
      <c r="K488" s="50"/>
      <c r="L488" s="51"/>
      <c r="M488" s="51"/>
    </row>
    <row r="489" spans="1:13" s="57" customFormat="1" ht="71" customHeight="1" x14ac:dyDescent="0.2">
      <c r="A489" s="53" t="s">
        <v>359</v>
      </c>
      <c r="B489" s="217" t="s">
        <v>360</v>
      </c>
      <c r="C489" s="218"/>
      <c r="D489" s="218"/>
      <c r="E489" s="218"/>
      <c r="F489" s="218"/>
      <c r="G489" s="218"/>
      <c r="H489" s="218"/>
      <c r="I489" s="219"/>
      <c r="K489" s="50"/>
      <c r="L489" s="51"/>
      <c r="M489" s="51"/>
    </row>
    <row r="490" spans="1:13" s="57" customFormat="1" ht="16" customHeight="1" x14ac:dyDescent="0.2">
      <c r="A490" s="53"/>
      <c r="B490" s="65"/>
      <c r="C490" s="66"/>
      <c r="D490" s="66"/>
      <c r="E490" s="66"/>
      <c r="F490" s="66"/>
      <c r="G490" s="66"/>
      <c r="H490" s="66"/>
      <c r="I490" s="67"/>
      <c r="K490" s="50"/>
      <c r="L490" s="51"/>
      <c r="M490" s="51"/>
    </row>
    <row r="491" spans="1:13" s="57" customFormat="1" ht="41" customHeight="1" x14ac:dyDescent="0.2">
      <c r="A491" s="53" t="s">
        <v>361</v>
      </c>
      <c r="B491" s="217" t="s">
        <v>362</v>
      </c>
      <c r="C491" s="218"/>
      <c r="D491" s="218"/>
      <c r="E491" s="218"/>
      <c r="F491" s="218"/>
      <c r="G491" s="218"/>
      <c r="H491" s="218"/>
      <c r="I491" s="219"/>
      <c r="K491" s="50"/>
      <c r="L491" s="51"/>
      <c r="M491" s="51"/>
    </row>
    <row r="492" spans="1:13" s="57" customFormat="1" x14ac:dyDescent="0.2">
      <c r="A492" s="53"/>
      <c r="B492" s="53" t="s">
        <v>69</v>
      </c>
      <c r="C492" s="53" t="s">
        <v>363</v>
      </c>
      <c r="D492" s="53"/>
      <c r="E492" s="53"/>
      <c r="F492" s="53"/>
      <c r="G492" s="53"/>
      <c r="H492" s="53"/>
      <c r="I492" s="50"/>
      <c r="K492" s="50"/>
      <c r="L492" s="51"/>
      <c r="M492" s="51"/>
    </row>
    <row r="493" spans="1:13" s="57" customFormat="1" x14ac:dyDescent="0.2">
      <c r="A493" s="53"/>
      <c r="B493" s="53" t="s">
        <v>69</v>
      </c>
      <c r="C493" s="53" t="s">
        <v>364</v>
      </c>
      <c r="D493" s="53"/>
      <c r="E493" s="53"/>
      <c r="F493" s="53"/>
      <c r="G493" s="53"/>
      <c r="H493" s="53"/>
      <c r="I493" s="50"/>
      <c r="K493" s="50"/>
      <c r="L493" s="51"/>
      <c r="M493" s="51"/>
    </row>
    <row r="494" spans="1:13" s="57" customFormat="1" x14ac:dyDescent="0.2">
      <c r="A494" s="53"/>
      <c r="B494" s="53"/>
      <c r="C494" s="53"/>
      <c r="D494" s="53"/>
      <c r="E494" s="53"/>
      <c r="F494" s="53"/>
      <c r="G494" s="53"/>
      <c r="H494" s="53"/>
      <c r="I494" s="50"/>
      <c r="K494" s="50"/>
      <c r="L494" s="51"/>
      <c r="M494" s="51"/>
    </row>
    <row r="495" spans="1:13" s="57" customFormat="1" ht="29" customHeight="1" x14ac:dyDescent="0.2">
      <c r="A495" s="53" t="s">
        <v>365</v>
      </c>
      <c r="B495" s="217" t="s">
        <v>366</v>
      </c>
      <c r="C495" s="218"/>
      <c r="D495" s="218"/>
      <c r="E495" s="218"/>
      <c r="F495" s="218"/>
      <c r="G495" s="218"/>
      <c r="H495" s="218"/>
      <c r="I495" s="219"/>
      <c r="K495" s="50"/>
      <c r="L495" s="51"/>
      <c r="M495" s="51"/>
    </row>
    <row r="496" spans="1:13" s="57" customFormat="1" x14ac:dyDescent="0.2">
      <c r="A496" s="53"/>
      <c r="B496" s="53" t="s">
        <v>69</v>
      </c>
      <c r="C496" s="53" t="s">
        <v>367</v>
      </c>
      <c r="D496" s="53"/>
      <c r="E496" s="53"/>
      <c r="F496" s="53"/>
      <c r="G496" s="53"/>
      <c r="H496" s="53"/>
      <c r="I496" s="50"/>
      <c r="K496" s="50"/>
      <c r="L496" s="51"/>
      <c r="M496" s="51"/>
    </row>
    <row r="497" spans="1:13" s="57" customFormat="1" x14ac:dyDescent="0.2">
      <c r="A497" s="53"/>
      <c r="B497" s="53" t="s">
        <v>69</v>
      </c>
      <c r="C497" s="53" t="s">
        <v>368</v>
      </c>
      <c r="D497" s="53"/>
      <c r="E497" s="53"/>
      <c r="F497" s="53"/>
      <c r="G497" s="53"/>
      <c r="H497" s="53"/>
      <c r="I497" s="50"/>
      <c r="K497" s="50"/>
      <c r="L497" s="51"/>
      <c r="M497" s="51"/>
    </row>
    <row r="498" spans="1:13" s="57" customFormat="1" x14ac:dyDescent="0.2">
      <c r="A498" s="53"/>
      <c r="B498" s="53" t="s">
        <v>69</v>
      </c>
      <c r="C498" s="53" t="s">
        <v>369</v>
      </c>
      <c r="D498" s="53"/>
      <c r="E498" s="53"/>
      <c r="F498" s="53"/>
      <c r="G498" s="53"/>
      <c r="H498" s="53"/>
      <c r="I498" s="50"/>
      <c r="K498" s="50"/>
      <c r="L498" s="51"/>
      <c r="M498" s="51"/>
    </row>
    <row r="499" spans="1:13" s="57" customFormat="1" x14ac:dyDescent="0.2">
      <c r="A499" s="53"/>
      <c r="B499" s="53" t="s">
        <v>69</v>
      </c>
      <c r="C499" s="53" t="s">
        <v>370</v>
      </c>
      <c r="D499" s="53"/>
      <c r="E499" s="53"/>
      <c r="F499" s="53"/>
      <c r="G499" s="53"/>
      <c r="H499" s="53"/>
      <c r="I499" s="50"/>
      <c r="K499" s="50"/>
      <c r="L499" s="51"/>
      <c r="M499" s="51"/>
    </row>
    <row r="500" spans="1:13" s="57" customFormat="1" x14ac:dyDescent="0.2">
      <c r="A500" s="53"/>
      <c r="B500" s="53" t="s">
        <v>69</v>
      </c>
      <c r="C500" s="53" t="s">
        <v>371</v>
      </c>
      <c r="D500" s="53"/>
      <c r="E500" s="53"/>
      <c r="F500" s="53"/>
      <c r="G500" s="53"/>
      <c r="H500" s="53"/>
      <c r="I500" s="50"/>
      <c r="K500" s="50"/>
      <c r="L500" s="51"/>
      <c r="M500" s="51"/>
    </row>
    <row r="501" spans="1:13" s="57" customFormat="1" x14ac:dyDescent="0.2">
      <c r="A501" s="53"/>
      <c r="B501" s="53"/>
      <c r="C501" s="53"/>
      <c r="D501" s="53"/>
      <c r="E501" s="53"/>
      <c r="F501" s="53"/>
      <c r="G501" s="53"/>
      <c r="H501" s="53"/>
      <c r="I501" s="50"/>
      <c r="K501" s="50"/>
      <c r="L501" s="51"/>
      <c r="M501" s="51"/>
    </row>
    <row r="502" spans="1:13" s="57" customFormat="1" x14ac:dyDescent="0.2">
      <c r="A502" s="53"/>
      <c r="B502" s="56" t="s">
        <v>372</v>
      </c>
      <c r="C502" s="54"/>
      <c r="D502" s="53"/>
      <c r="E502" s="53"/>
      <c r="F502" s="53"/>
      <c r="G502" s="53"/>
      <c r="H502" s="53"/>
      <c r="I502" s="50"/>
      <c r="K502" s="50"/>
      <c r="L502" s="51"/>
      <c r="M502" s="51"/>
    </row>
    <row r="503" spans="1:13" s="57" customFormat="1" x14ac:dyDescent="0.2">
      <c r="A503" s="53"/>
      <c r="B503" s="53"/>
      <c r="C503" s="53"/>
      <c r="D503" s="53"/>
      <c r="E503" s="53"/>
      <c r="F503" s="53"/>
      <c r="G503" s="53"/>
      <c r="H503" s="53"/>
      <c r="I503" s="50"/>
      <c r="K503" s="50"/>
      <c r="L503" s="51"/>
      <c r="M503" s="51"/>
    </row>
    <row r="504" spans="1:13" s="57" customFormat="1" x14ac:dyDescent="0.2">
      <c r="A504" s="53" t="s">
        <v>373</v>
      </c>
      <c r="B504" s="53" t="s">
        <v>374</v>
      </c>
      <c r="C504" s="53"/>
      <c r="D504" s="53"/>
      <c r="E504" s="53"/>
      <c r="F504" s="53"/>
      <c r="G504" s="53"/>
      <c r="H504" s="53"/>
      <c r="I504" s="50"/>
      <c r="K504" s="50"/>
      <c r="L504" s="51"/>
      <c r="M504" s="51"/>
    </row>
    <row r="505" spans="1:13" s="57" customFormat="1" ht="50" customHeight="1" x14ac:dyDescent="0.2">
      <c r="A505" s="53"/>
      <c r="B505" s="53" t="s">
        <v>69</v>
      </c>
      <c r="C505" s="217" t="s">
        <v>375</v>
      </c>
      <c r="D505" s="218"/>
      <c r="E505" s="218"/>
      <c r="F505" s="218"/>
      <c r="G505" s="218"/>
      <c r="H505" s="218"/>
      <c r="I505" s="219"/>
      <c r="K505" s="50"/>
      <c r="L505" s="51"/>
      <c r="M505" s="51"/>
    </row>
    <row r="506" spans="1:13" s="57" customFormat="1" ht="35" customHeight="1" x14ac:dyDescent="0.2">
      <c r="A506" s="53"/>
      <c r="B506" s="53" t="s">
        <v>69</v>
      </c>
      <c r="C506" s="217" t="s">
        <v>376</v>
      </c>
      <c r="D506" s="218"/>
      <c r="E506" s="218"/>
      <c r="F506" s="218"/>
      <c r="G506" s="218"/>
      <c r="H506" s="218"/>
      <c r="I506" s="219"/>
      <c r="K506" s="50"/>
      <c r="L506" s="51"/>
      <c r="M506" s="51"/>
    </row>
    <row r="507" spans="1:13" s="57" customFormat="1" ht="28" customHeight="1" x14ac:dyDescent="0.2">
      <c r="A507" s="53"/>
      <c r="B507" s="53" t="s">
        <v>69</v>
      </c>
      <c r="C507" s="217" t="s">
        <v>643</v>
      </c>
      <c r="D507" s="218"/>
      <c r="E507" s="218"/>
      <c r="F507" s="218"/>
      <c r="G507" s="218"/>
      <c r="H507" s="218"/>
      <c r="I507" s="219"/>
      <c r="K507" s="50"/>
      <c r="L507" s="51"/>
      <c r="M507" s="51"/>
    </row>
    <row r="508" spans="1:13" s="57" customFormat="1" ht="16" customHeight="1" x14ac:dyDescent="0.2">
      <c r="A508" s="53"/>
      <c r="B508" s="53"/>
      <c r="C508" s="65"/>
      <c r="D508" s="66"/>
      <c r="E508" s="66"/>
      <c r="F508" s="66"/>
      <c r="G508" s="66"/>
      <c r="H508" s="66"/>
      <c r="I508" s="66"/>
      <c r="K508" s="50"/>
      <c r="L508" s="51"/>
      <c r="M508" s="51"/>
    </row>
    <row r="509" spans="1:13" s="57" customFormat="1" x14ac:dyDescent="0.2">
      <c r="A509" s="53"/>
      <c r="B509" s="53"/>
      <c r="C509" s="53"/>
      <c r="D509" s="53"/>
      <c r="E509" s="53"/>
      <c r="F509" s="53"/>
      <c r="G509" s="53"/>
      <c r="H509" s="53"/>
      <c r="I509" s="50"/>
      <c r="K509" s="50"/>
      <c r="L509" s="51"/>
      <c r="M509" s="51"/>
    </row>
    <row r="510" spans="1:13" s="57" customFormat="1" x14ac:dyDescent="0.2">
      <c r="A510" s="53"/>
      <c r="B510" s="56" t="s">
        <v>377</v>
      </c>
      <c r="C510" s="54"/>
      <c r="D510" s="53"/>
      <c r="E510" s="53"/>
      <c r="F510" s="53"/>
      <c r="G510" s="53"/>
      <c r="H510" s="53"/>
      <c r="I510" s="50"/>
      <c r="K510" s="50"/>
      <c r="L510" s="51"/>
      <c r="M510" s="51"/>
    </row>
    <row r="511" spans="1:13" s="57" customFormat="1" x14ac:dyDescent="0.2">
      <c r="A511" s="53"/>
      <c r="B511" s="53"/>
      <c r="C511" s="53"/>
      <c r="D511" s="53"/>
      <c r="E511" s="53"/>
      <c r="F511" s="53"/>
      <c r="G511" s="53"/>
      <c r="H511" s="53"/>
      <c r="I511" s="50"/>
      <c r="K511" s="50"/>
      <c r="L511" s="51"/>
      <c r="M511" s="51"/>
    </row>
    <row r="512" spans="1:13" s="57" customFormat="1" ht="30" customHeight="1" x14ac:dyDescent="0.2">
      <c r="A512" s="53" t="s">
        <v>378</v>
      </c>
      <c r="B512" s="217" t="s">
        <v>379</v>
      </c>
      <c r="C512" s="218"/>
      <c r="D512" s="218"/>
      <c r="E512" s="218"/>
      <c r="F512" s="218"/>
      <c r="G512" s="218"/>
      <c r="H512" s="218"/>
      <c r="I512" s="219"/>
      <c r="K512" s="50"/>
      <c r="L512" s="51"/>
      <c r="M512" s="51"/>
    </row>
    <row r="513" spans="1:13" s="57" customFormat="1" x14ac:dyDescent="0.2">
      <c r="A513" s="53"/>
      <c r="B513" s="53"/>
      <c r="C513" s="53"/>
      <c r="D513" s="53"/>
      <c r="E513" s="53"/>
      <c r="F513" s="53"/>
      <c r="G513" s="53"/>
      <c r="H513" s="53"/>
      <c r="I513" s="50"/>
      <c r="K513" s="50"/>
      <c r="L513" s="51"/>
      <c r="M513" s="51"/>
    </row>
    <row r="514" spans="1:13" s="57" customFormat="1" ht="45" customHeight="1" x14ac:dyDescent="0.2">
      <c r="A514" s="53" t="s">
        <v>380</v>
      </c>
      <c r="B514" s="217" t="s">
        <v>790</v>
      </c>
      <c r="C514" s="218"/>
      <c r="D514" s="218"/>
      <c r="E514" s="218"/>
      <c r="F514" s="218"/>
      <c r="G514" s="218"/>
      <c r="H514" s="218"/>
      <c r="I514" s="219"/>
      <c r="K514" s="50"/>
      <c r="L514" s="51"/>
      <c r="M514" s="51"/>
    </row>
    <row r="515" spans="1:13" s="57" customFormat="1" x14ac:dyDescent="0.2">
      <c r="A515" s="53"/>
      <c r="B515" s="53"/>
      <c r="C515" s="53"/>
      <c r="D515" s="53"/>
      <c r="E515" s="53"/>
      <c r="F515" s="53"/>
      <c r="G515" s="53"/>
      <c r="H515" s="53"/>
      <c r="I515" s="50"/>
      <c r="K515" s="50"/>
      <c r="L515" s="51"/>
      <c r="M515" s="51"/>
    </row>
    <row r="516" spans="1:13" s="57" customFormat="1" ht="29" customHeight="1" x14ac:dyDescent="0.2">
      <c r="A516" s="53" t="s">
        <v>381</v>
      </c>
      <c r="B516" s="217" t="s">
        <v>382</v>
      </c>
      <c r="C516" s="218"/>
      <c r="D516" s="218"/>
      <c r="E516" s="218"/>
      <c r="F516" s="218"/>
      <c r="G516" s="218"/>
      <c r="H516" s="218"/>
      <c r="I516" s="219"/>
      <c r="K516" s="50"/>
      <c r="L516" s="51"/>
      <c r="M516" s="51"/>
    </row>
    <row r="517" spans="1:13" s="57" customFormat="1" ht="16" customHeight="1" x14ac:dyDescent="0.2">
      <c r="A517" s="53"/>
      <c r="B517" s="65"/>
      <c r="C517" s="66"/>
      <c r="D517" s="66"/>
      <c r="E517" s="66"/>
      <c r="F517" s="66"/>
      <c r="G517" s="66"/>
      <c r="H517" s="66"/>
      <c r="I517" s="66"/>
      <c r="K517" s="50"/>
      <c r="L517" s="51"/>
      <c r="M517" s="51"/>
    </row>
    <row r="518" spans="1:13" s="57" customFormat="1" x14ac:dyDescent="0.2">
      <c r="A518" s="53"/>
      <c r="B518" s="53"/>
      <c r="C518" s="53"/>
      <c r="D518" s="53"/>
      <c r="E518" s="53"/>
      <c r="F518" s="53"/>
      <c r="G518" s="53"/>
      <c r="H518" s="53"/>
      <c r="I518" s="50"/>
      <c r="K518" s="50"/>
      <c r="L518" s="51"/>
      <c r="M518" s="51"/>
    </row>
    <row r="519" spans="1:13" s="57" customFormat="1" x14ac:dyDescent="0.2">
      <c r="A519" s="53"/>
      <c r="B519" s="56" t="s">
        <v>383</v>
      </c>
      <c r="C519" s="54"/>
      <c r="D519" s="53"/>
      <c r="E519" s="53"/>
      <c r="F519" s="53"/>
      <c r="G519" s="53"/>
      <c r="H519" s="53"/>
      <c r="I519" s="50"/>
      <c r="K519" s="50"/>
      <c r="L519" s="51"/>
      <c r="M519" s="51"/>
    </row>
    <row r="520" spans="1:13" s="57" customFormat="1" x14ac:dyDescent="0.2">
      <c r="A520" s="53"/>
      <c r="B520" s="53"/>
      <c r="C520" s="53"/>
      <c r="D520" s="53"/>
      <c r="E520" s="53"/>
      <c r="F520" s="53"/>
      <c r="G520" s="53"/>
      <c r="H520" s="53"/>
      <c r="I520" s="50"/>
      <c r="K520" s="50"/>
      <c r="L520" s="51"/>
      <c r="M520" s="51"/>
    </row>
    <row r="521" spans="1:13" s="57" customFormat="1" ht="42" customHeight="1" x14ac:dyDescent="0.2">
      <c r="A521" s="53" t="s">
        <v>384</v>
      </c>
      <c r="B521" s="217" t="s">
        <v>385</v>
      </c>
      <c r="C521" s="218"/>
      <c r="D521" s="218"/>
      <c r="E521" s="218"/>
      <c r="F521" s="218"/>
      <c r="G521" s="218"/>
      <c r="H521" s="218"/>
      <c r="I521" s="219"/>
      <c r="K521" s="50"/>
      <c r="L521" s="51"/>
      <c r="M521" s="51"/>
    </row>
    <row r="522" spans="1:13" s="57" customFormat="1" x14ac:dyDescent="0.2">
      <c r="A522" s="53"/>
      <c r="B522" s="53"/>
      <c r="C522" s="53"/>
      <c r="D522" s="53"/>
      <c r="E522" s="53"/>
      <c r="F522" s="53"/>
      <c r="G522" s="53"/>
      <c r="H522" s="53"/>
      <c r="I522" s="50"/>
      <c r="K522" s="50"/>
      <c r="L522" s="51"/>
      <c r="M522" s="51"/>
    </row>
    <row r="523" spans="1:13" s="57" customFormat="1" x14ac:dyDescent="0.2">
      <c r="A523" s="53" t="s">
        <v>386</v>
      </c>
      <c r="B523" s="53" t="s">
        <v>644</v>
      </c>
      <c r="C523" s="53"/>
      <c r="D523" s="53"/>
      <c r="E523" s="53"/>
      <c r="F523" s="53"/>
      <c r="G523" s="53"/>
      <c r="H523" s="53"/>
      <c r="I523" s="50"/>
      <c r="K523" s="50"/>
      <c r="L523" s="51"/>
      <c r="M523" s="51"/>
    </row>
    <row r="524" spans="1:13" s="57" customFormat="1" x14ac:dyDescent="0.2">
      <c r="A524" s="53"/>
      <c r="B524" s="53"/>
      <c r="C524" s="53"/>
      <c r="D524" s="53"/>
      <c r="E524" s="53"/>
      <c r="F524" s="53"/>
      <c r="G524" s="53"/>
      <c r="H524" s="53"/>
      <c r="I524" s="50"/>
      <c r="K524" s="50"/>
      <c r="L524" s="51"/>
      <c r="M524" s="51"/>
    </row>
    <row r="525" spans="1:13" s="57" customFormat="1" ht="19" customHeight="1" x14ac:dyDescent="0.2">
      <c r="A525" s="53" t="s">
        <v>387</v>
      </c>
      <c r="B525" s="217" t="s">
        <v>645</v>
      </c>
      <c r="C525" s="218"/>
      <c r="D525" s="218"/>
      <c r="E525" s="218"/>
      <c r="F525" s="218"/>
      <c r="G525" s="218"/>
      <c r="H525" s="218"/>
      <c r="I525" s="219"/>
      <c r="K525" s="50"/>
      <c r="L525" s="51"/>
      <c r="M525" s="51"/>
    </row>
    <row r="526" spans="1:13" s="57" customFormat="1" x14ac:dyDescent="0.2">
      <c r="A526" s="53"/>
      <c r="B526" s="53" t="s">
        <v>69</v>
      </c>
      <c r="C526" s="53" t="s">
        <v>388</v>
      </c>
      <c r="D526" s="53"/>
      <c r="E526" s="53"/>
      <c r="F526" s="53"/>
      <c r="G526" s="53"/>
      <c r="H526" s="53"/>
      <c r="I526" s="50"/>
      <c r="K526" s="50"/>
      <c r="L526" s="51"/>
      <c r="M526" s="51"/>
    </row>
    <row r="527" spans="1:13" s="57" customFormat="1" x14ac:dyDescent="0.2">
      <c r="A527" s="53"/>
      <c r="B527" s="53" t="s">
        <v>69</v>
      </c>
      <c r="C527" s="53" t="s">
        <v>389</v>
      </c>
      <c r="D527" s="53"/>
      <c r="E527" s="53"/>
      <c r="F527" s="53"/>
      <c r="G527" s="53"/>
      <c r="H527" s="53"/>
      <c r="I527" s="50"/>
      <c r="K527" s="50"/>
      <c r="L527" s="51"/>
      <c r="M527" s="51"/>
    </row>
    <row r="528" spans="1:13" s="57" customFormat="1" x14ac:dyDescent="0.2">
      <c r="A528" s="53"/>
      <c r="B528" s="53"/>
      <c r="C528" s="53"/>
      <c r="D528" s="53"/>
      <c r="E528" s="53"/>
      <c r="F528" s="53"/>
      <c r="G528" s="53"/>
      <c r="H528" s="53"/>
      <c r="I528" s="50"/>
      <c r="K528" s="50"/>
      <c r="L528" s="51"/>
      <c r="M528" s="51"/>
    </row>
    <row r="529" spans="1:13" s="57" customFormat="1" ht="16" customHeight="1" x14ac:dyDescent="0.2">
      <c r="A529" s="53" t="s">
        <v>390</v>
      </c>
      <c r="B529" s="217" t="s">
        <v>646</v>
      </c>
      <c r="C529" s="218"/>
      <c r="D529" s="218"/>
      <c r="E529" s="218"/>
      <c r="F529" s="218"/>
      <c r="G529" s="218"/>
      <c r="H529" s="218"/>
      <c r="I529" s="219"/>
      <c r="K529" s="50"/>
      <c r="L529" s="51"/>
      <c r="M529" s="51"/>
    </row>
    <row r="530" spans="1:13" s="57" customFormat="1" x14ac:dyDescent="0.2">
      <c r="A530" s="53"/>
      <c r="B530" s="53"/>
      <c r="C530" s="53"/>
      <c r="D530" s="53"/>
      <c r="E530" s="53"/>
      <c r="F530" s="53"/>
      <c r="G530" s="53"/>
      <c r="H530" s="53"/>
      <c r="I530" s="50"/>
      <c r="K530" s="50"/>
      <c r="L530" s="51"/>
      <c r="M530" s="51"/>
    </row>
    <row r="531" spans="1:13" s="57" customFormat="1" ht="42" customHeight="1" x14ac:dyDescent="0.2">
      <c r="A531" s="53" t="s">
        <v>391</v>
      </c>
      <c r="B531" s="217" t="s">
        <v>647</v>
      </c>
      <c r="C531" s="218"/>
      <c r="D531" s="218"/>
      <c r="E531" s="218"/>
      <c r="F531" s="218"/>
      <c r="G531" s="218"/>
      <c r="H531" s="218"/>
      <c r="I531" s="219"/>
      <c r="K531" s="50"/>
      <c r="L531" s="51"/>
      <c r="M531" s="51"/>
    </row>
    <row r="532" spans="1:13" s="57" customFormat="1" x14ac:dyDescent="0.2">
      <c r="A532" s="53"/>
      <c r="B532" s="53"/>
      <c r="C532" s="53"/>
      <c r="D532" s="53"/>
      <c r="E532" s="53"/>
      <c r="F532" s="53"/>
      <c r="G532" s="53"/>
      <c r="H532" s="53"/>
      <c r="I532" s="50"/>
      <c r="K532" s="50"/>
      <c r="L532" s="51"/>
      <c r="M532" s="51"/>
    </row>
    <row r="533" spans="1:13" s="57" customFormat="1" x14ac:dyDescent="0.2">
      <c r="A533" s="53"/>
      <c r="B533" s="53"/>
      <c r="C533" s="53"/>
      <c r="D533" s="53"/>
      <c r="E533" s="53"/>
      <c r="F533" s="53"/>
      <c r="G533" s="53"/>
      <c r="H533" s="53"/>
      <c r="I533" s="50"/>
      <c r="K533" s="50"/>
      <c r="L533" s="51"/>
      <c r="M533" s="51"/>
    </row>
    <row r="534" spans="1:13" s="57" customFormat="1" ht="16" customHeight="1" x14ac:dyDescent="0.2">
      <c r="A534" s="53" t="s">
        <v>392</v>
      </c>
      <c r="B534" s="217" t="s">
        <v>648</v>
      </c>
      <c r="C534" s="218"/>
      <c r="D534" s="218"/>
      <c r="E534" s="218"/>
      <c r="F534" s="218"/>
      <c r="G534" s="218"/>
      <c r="H534" s="218"/>
      <c r="I534" s="219"/>
      <c r="K534" s="50"/>
      <c r="L534" s="51"/>
      <c r="M534" s="51"/>
    </row>
    <row r="535" spans="1:13" s="57" customFormat="1" ht="19" customHeight="1" x14ac:dyDescent="0.2">
      <c r="A535" s="53"/>
      <c r="B535" s="65"/>
      <c r="C535" s="66"/>
      <c r="D535" s="66"/>
      <c r="E535" s="66"/>
      <c r="F535" s="66"/>
      <c r="G535" s="66"/>
      <c r="H535" s="66"/>
      <c r="I535" s="66"/>
      <c r="K535" s="50"/>
      <c r="L535" s="51"/>
      <c r="M535" s="51"/>
    </row>
    <row r="536" spans="1:13" s="57" customFormat="1" x14ac:dyDescent="0.2">
      <c r="A536" s="53" t="s">
        <v>393</v>
      </c>
      <c r="B536" s="53" t="s">
        <v>394</v>
      </c>
      <c r="C536" s="53"/>
      <c r="D536" s="53"/>
      <c r="E536" s="53"/>
      <c r="F536" s="53"/>
      <c r="G536" s="53"/>
      <c r="H536" s="53"/>
      <c r="I536" s="50"/>
      <c r="K536" s="50"/>
      <c r="L536" s="51"/>
      <c r="M536" s="51"/>
    </row>
    <row r="537" spans="1:13" s="57" customFormat="1" ht="43" customHeight="1" x14ac:dyDescent="0.2">
      <c r="A537" s="53"/>
      <c r="B537" s="53" t="s">
        <v>69</v>
      </c>
      <c r="C537" s="217" t="s">
        <v>649</v>
      </c>
      <c r="D537" s="218"/>
      <c r="E537" s="218"/>
      <c r="F537" s="218"/>
      <c r="G537" s="218"/>
      <c r="H537" s="218"/>
      <c r="I537" s="219"/>
      <c r="K537" s="50"/>
      <c r="L537" s="51"/>
      <c r="M537" s="51"/>
    </row>
    <row r="538" spans="1:13" s="57" customFormat="1" x14ac:dyDescent="0.2">
      <c r="A538" s="53"/>
      <c r="B538" s="53" t="s">
        <v>69</v>
      </c>
      <c r="C538" s="53" t="s">
        <v>395</v>
      </c>
      <c r="D538" s="53"/>
      <c r="E538" s="53"/>
      <c r="F538" s="53"/>
      <c r="G538" s="53"/>
      <c r="H538" s="53"/>
      <c r="I538" s="50"/>
      <c r="K538" s="50"/>
      <c r="L538" s="51"/>
      <c r="M538" s="51"/>
    </row>
    <row r="539" spans="1:13" s="57" customFormat="1" x14ac:dyDescent="0.2">
      <c r="A539" s="53"/>
      <c r="B539" s="53"/>
      <c r="C539" s="53"/>
      <c r="D539" s="53"/>
      <c r="E539" s="53"/>
      <c r="F539" s="53"/>
      <c r="G539" s="53"/>
      <c r="H539" s="53"/>
      <c r="I539" s="50"/>
      <c r="K539" s="50"/>
      <c r="L539" s="51"/>
      <c r="M539" s="51"/>
    </row>
    <row r="540" spans="1:13" s="57" customFormat="1" ht="40" customHeight="1" x14ac:dyDescent="0.2">
      <c r="A540" s="53" t="s">
        <v>396</v>
      </c>
      <c r="B540" s="217" t="s">
        <v>397</v>
      </c>
      <c r="C540" s="218"/>
      <c r="D540" s="218"/>
      <c r="E540" s="218"/>
      <c r="F540" s="218"/>
      <c r="G540" s="218"/>
      <c r="H540" s="218"/>
      <c r="I540" s="219"/>
      <c r="K540" s="50"/>
      <c r="L540" s="51"/>
      <c r="M540" s="51"/>
    </row>
    <row r="541" spans="1:13" s="57" customFormat="1" x14ac:dyDescent="0.2">
      <c r="A541" s="53"/>
      <c r="B541" s="53" t="s">
        <v>69</v>
      </c>
      <c r="C541" s="53" t="s">
        <v>398</v>
      </c>
      <c r="D541" s="53"/>
      <c r="E541" s="53"/>
      <c r="F541" s="53"/>
      <c r="G541" s="53"/>
      <c r="H541" s="53"/>
      <c r="I541" s="50"/>
      <c r="K541" s="50"/>
      <c r="L541" s="51"/>
      <c r="M541" s="51"/>
    </row>
    <row r="542" spans="1:13" s="57" customFormat="1" x14ac:dyDescent="0.2">
      <c r="A542" s="53"/>
      <c r="B542" s="53" t="s">
        <v>69</v>
      </c>
      <c r="C542" s="53" t="s">
        <v>399</v>
      </c>
      <c r="D542" s="53"/>
      <c r="E542" s="53"/>
      <c r="F542" s="53"/>
      <c r="G542" s="53"/>
      <c r="H542" s="53"/>
      <c r="I542" s="50"/>
      <c r="K542" s="50"/>
      <c r="L542" s="51"/>
      <c r="M542" s="51"/>
    </row>
    <row r="543" spans="1:13" s="57" customFormat="1" x14ac:dyDescent="0.2">
      <c r="A543" s="53"/>
      <c r="B543" s="53"/>
      <c r="C543" s="53"/>
      <c r="D543" s="53"/>
      <c r="E543" s="53"/>
      <c r="F543" s="53"/>
      <c r="G543" s="53"/>
      <c r="H543" s="53"/>
      <c r="I543" s="50"/>
      <c r="K543" s="50"/>
      <c r="L543" s="51"/>
      <c r="M543" s="51"/>
    </row>
    <row r="544" spans="1:13" s="57" customFormat="1" ht="43" customHeight="1" x14ac:dyDescent="0.2">
      <c r="A544" s="53" t="s">
        <v>400</v>
      </c>
      <c r="B544" s="217" t="s">
        <v>401</v>
      </c>
      <c r="C544" s="218"/>
      <c r="D544" s="218"/>
      <c r="E544" s="218"/>
      <c r="F544" s="218"/>
      <c r="G544" s="218"/>
      <c r="H544" s="218"/>
      <c r="I544" s="219"/>
      <c r="K544" s="50"/>
      <c r="L544" s="51"/>
      <c r="M544" s="51"/>
    </row>
    <row r="545" spans="1:13" s="57" customFormat="1" x14ac:dyDescent="0.2">
      <c r="A545" s="53"/>
      <c r="B545" s="53" t="s">
        <v>69</v>
      </c>
      <c r="C545" s="53" t="s">
        <v>402</v>
      </c>
      <c r="D545" s="53"/>
      <c r="E545" s="53"/>
      <c r="F545" s="53"/>
      <c r="G545" s="53"/>
      <c r="H545" s="53"/>
      <c r="I545" s="50"/>
      <c r="K545" s="50"/>
      <c r="L545" s="51"/>
      <c r="M545" s="51"/>
    </row>
    <row r="546" spans="1:13" s="57" customFormat="1" x14ac:dyDescent="0.2">
      <c r="A546" s="53"/>
      <c r="B546" s="53" t="s">
        <v>69</v>
      </c>
      <c r="C546" s="53" t="s">
        <v>403</v>
      </c>
      <c r="D546" s="53"/>
      <c r="E546" s="53"/>
      <c r="F546" s="53"/>
      <c r="G546" s="53"/>
      <c r="H546" s="53"/>
      <c r="I546" s="50"/>
      <c r="K546" s="50"/>
      <c r="L546" s="51"/>
      <c r="M546" s="51"/>
    </row>
    <row r="547" spans="1:13" s="57" customFormat="1" x14ac:dyDescent="0.2">
      <c r="A547" s="53"/>
      <c r="B547" s="53" t="s">
        <v>69</v>
      </c>
      <c r="C547" s="53" t="s">
        <v>404</v>
      </c>
      <c r="D547" s="53"/>
      <c r="E547" s="53"/>
      <c r="F547" s="53"/>
      <c r="G547" s="53"/>
      <c r="H547" s="53"/>
      <c r="I547" s="50"/>
      <c r="K547" s="50"/>
      <c r="L547" s="51"/>
      <c r="M547" s="51"/>
    </row>
    <row r="548" spans="1:13" s="57" customFormat="1" x14ac:dyDescent="0.2">
      <c r="A548" s="53"/>
      <c r="B548" s="53" t="s">
        <v>69</v>
      </c>
      <c r="C548" s="53" t="s">
        <v>405</v>
      </c>
      <c r="D548" s="53"/>
      <c r="E548" s="53"/>
      <c r="F548" s="53"/>
      <c r="G548" s="53"/>
      <c r="H548" s="53"/>
      <c r="I548" s="50"/>
      <c r="K548" s="50"/>
      <c r="L548" s="51"/>
      <c r="M548" s="51"/>
    </row>
    <row r="549" spans="1:13" s="57" customFormat="1" x14ac:dyDescent="0.2">
      <c r="A549" s="53"/>
      <c r="B549" s="53"/>
      <c r="C549" s="53"/>
      <c r="D549" s="53"/>
      <c r="E549" s="53"/>
      <c r="F549" s="53"/>
      <c r="G549" s="53"/>
      <c r="H549" s="53"/>
      <c r="I549" s="50"/>
      <c r="K549" s="50"/>
      <c r="L549" s="51"/>
      <c r="M549" s="51"/>
    </row>
    <row r="550" spans="1:13" s="57" customFormat="1" x14ac:dyDescent="0.2">
      <c r="A550" s="53"/>
      <c r="B550" s="53"/>
      <c r="C550" s="53"/>
      <c r="D550" s="53"/>
      <c r="E550" s="53"/>
      <c r="F550" s="53"/>
      <c r="G550" s="53"/>
      <c r="H550" s="53"/>
      <c r="I550" s="50"/>
      <c r="K550" s="50"/>
      <c r="L550" s="51"/>
      <c r="M550" s="51"/>
    </row>
    <row r="551" spans="1:13" s="57" customFormat="1" x14ac:dyDescent="0.2">
      <c r="A551" s="56" t="s">
        <v>406</v>
      </c>
      <c r="B551" s="56" t="s">
        <v>407</v>
      </c>
      <c r="C551" s="69"/>
      <c r="D551" s="69"/>
      <c r="E551" s="69"/>
      <c r="F551" s="69"/>
      <c r="G551" s="54"/>
      <c r="H551" s="54"/>
      <c r="I551" s="50"/>
      <c r="K551" s="50"/>
      <c r="L551" s="51"/>
      <c r="M551" s="51"/>
    </row>
    <row r="552" spans="1:13" s="57" customFormat="1" x14ac:dyDescent="0.2">
      <c r="A552" s="53"/>
      <c r="B552" s="69"/>
      <c r="C552" s="69"/>
      <c r="D552" s="69"/>
      <c r="E552" s="69"/>
      <c r="F552" s="69"/>
      <c r="G552" s="70"/>
      <c r="H552" s="70"/>
      <c r="I552" s="50"/>
      <c r="K552" s="50"/>
      <c r="L552" s="51"/>
      <c r="M552" s="51"/>
    </row>
    <row r="553" spans="1:13" s="57" customFormat="1" x14ac:dyDescent="0.2">
      <c r="A553" s="69"/>
      <c r="B553" s="56" t="s">
        <v>258</v>
      </c>
      <c r="C553" s="50"/>
      <c r="D553" s="69"/>
      <c r="E553" s="69"/>
      <c r="F553" s="69"/>
      <c r="G553" s="70"/>
      <c r="H553" s="70"/>
      <c r="I553" s="50"/>
      <c r="K553" s="50"/>
      <c r="L553" s="51"/>
      <c r="M553" s="51"/>
    </row>
    <row r="554" spans="1:13" x14ac:dyDescent="0.2">
      <c r="A554" s="53"/>
      <c r="B554" s="69"/>
      <c r="C554" s="69"/>
      <c r="D554" s="69"/>
      <c r="E554" s="69"/>
      <c r="F554" s="69"/>
      <c r="G554" s="70"/>
      <c r="H554" s="70"/>
    </row>
    <row r="555" spans="1:13" ht="29" customHeight="1" x14ac:dyDescent="0.2">
      <c r="A555" s="53" t="s">
        <v>408</v>
      </c>
      <c r="B555" s="217" t="s">
        <v>409</v>
      </c>
      <c r="C555" s="218"/>
      <c r="D555" s="218"/>
      <c r="E555" s="218"/>
      <c r="F555" s="218"/>
      <c r="G555" s="218"/>
      <c r="H555" s="218"/>
      <c r="I555" s="219"/>
    </row>
    <row r="556" spans="1:13" x14ac:dyDescent="0.2">
      <c r="A556" s="71"/>
      <c r="B556" s="69"/>
      <c r="C556" s="53" t="s">
        <v>410</v>
      </c>
      <c r="D556" s="69"/>
      <c r="E556" s="69"/>
      <c r="F556" s="69"/>
      <c r="G556" s="70"/>
      <c r="H556" s="70"/>
    </row>
    <row r="557" spans="1:13" x14ac:dyDescent="0.2">
      <c r="A557" s="71"/>
      <c r="B557" s="69"/>
      <c r="C557" s="53" t="s">
        <v>411</v>
      </c>
      <c r="D557" s="69"/>
      <c r="E557" s="69"/>
      <c r="F557" s="69"/>
      <c r="G557" s="70"/>
      <c r="H557" s="70"/>
    </row>
    <row r="558" spans="1:13" x14ac:dyDescent="0.2">
      <c r="A558" s="71"/>
      <c r="B558" s="69"/>
      <c r="C558" s="53" t="s">
        <v>412</v>
      </c>
      <c r="D558" s="69"/>
      <c r="E558" s="69"/>
      <c r="F558" s="69"/>
      <c r="G558" s="70"/>
      <c r="H558" s="70"/>
    </row>
    <row r="559" spans="1:13" x14ac:dyDescent="0.2">
      <c r="A559" s="71"/>
      <c r="B559" s="69"/>
      <c r="C559" s="53" t="s">
        <v>413</v>
      </c>
      <c r="D559" s="69"/>
      <c r="E559" s="69"/>
      <c r="F559" s="69"/>
      <c r="G559" s="70"/>
      <c r="H559" s="70"/>
    </row>
    <row r="560" spans="1:13" x14ac:dyDescent="0.2">
      <c r="A560" s="71"/>
      <c r="B560" s="69"/>
      <c r="C560" s="53" t="s">
        <v>414</v>
      </c>
      <c r="D560" s="69"/>
      <c r="E560" s="69"/>
      <c r="F560" s="69"/>
      <c r="G560" s="70"/>
      <c r="H560" s="70"/>
    </row>
    <row r="561" spans="1:14" x14ac:dyDescent="0.2">
      <c r="A561" s="71"/>
      <c r="B561" s="69"/>
      <c r="C561" s="53" t="s">
        <v>415</v>
      </c>
      <c r="D561" s="69"/>
      <c r="E561" s="69"/>
      <c r="F561" s="69"/>
      <c r="G561" s="70"/>
      <c r="H561" s="70"/>
    </row>
    <row r="562" spans="1:14" x14ac:dyDescent="0.2">
      <c r="A562" s="71"/>
      <c r="B562" s="69"/>
      <c r="C562" s="53" t="s">
        <v>416</v>
      </c>
      <c r="D562" s="69"/>
      <c r="E562" s="69"/>
      <c r="F562" s="69"/>
      <c r="G562" s="70"/>
      <c r="H562" s="70"/>
    </row>
    <row r="563" spans="1:14" x14ac:dyDescent="0.2">
      <c r="A563" s="71"/>
      <c r="B563" s="69"/>
      <c r="C563" s="53" t="s">
        <v>417</v>
      </c>
      <c r="D563" s="69"/>
      <c r="E563" s="69"/>
      <c r="F563" s="69"/>
      <c r="G563" s="70"/>
      <c r="H563" s="70"/>
    </row>
    <row r="564" spans="1:14" x14ac:dyDescent="0.2">
      <c r="A564" s="71"/>
      <c r="B564" s="69"/>
      <c r="C564" s="53" t="s">
        <v>418</v>
      </c>
      <c r="D564" s="69"/>
      <c r="E564" s="69"/>
      <c r="F564" s="69"/>
      <c r="G564" s="70"/>
      <c r="H564" s="70"/>
    </row>
    <row r="565" spans="1:14" x14ac:dyDescent="0.2">
      <c r="A565" s="62"/>
      <c r="B565" s="69"/>
      <c r="C565" s="69"/>
      <c r="D565" s="69"/>
      <c r="E565" s="69"/>
      <c r="F565" s="69"/>
      <c r="G565" s="70"/>
      <c r="H565" s="70"/>
    </row>
    <row r="566" spans="1:14" s="73" customFormat="1" ht="42" customHeight="1" x14ac:dyDescent="0.2">
      <c r="A566" s="88" t="s">
        <v>419</v>
      </c>
      <c r="B566" s="226" t="s">
        <v>420</v>
      </c>
      <c r="C566" s="230"/>
      <c r="D566" s="230"/>
      <c r="E566" s="230"/>
      <c r="F566" s="230"/>
      <c r="G566" s="230"/>
      <c r="H566" s="230"/>
      <c r="I566" s="231"/>
      <c r="J566" s="72"/>
    </row>
    <row r="567" spans="1:14" s="73" customFormat="1" x14ac:dyDescent="0.2">
      <c r="A567" s="71"/>
      <c r="B567" s="165">
        <v>1</v>
      </c>
      <c r="C567" s="165" t="s">
        <v>421</v>
      </c>
      <c r="D567" s="162"/>
      <c r="E567" s="71"/>
      <c r="F567" s="71"/>
      <c r="G567" s="166"/>
      <c r="H567" s="166"/>
      <c r="I567" s="167"/>
      <c r="J567" s="72"/>
    </row>
    <row r="568" spans="1:14" s="73" customFormat="1" ht="44" customHeight="1" x14ac:dyDescent="0.2">
      <c r="A568" s="71"/>
      <c r="B568" s="168"/>
      <c r="C568" s="229" t="s">
        <v>791</v>
      </c>
      <c r="D568" s="230"/>
      <c r="E568" s="230"/>
      <c r="F568" s="230"/>
      <c r="G568" s="230"/>
      <c r="H568" s="230"/>
      <c r="I568" s="231"/>
      <c r="J568" s="72"/>
    </row>
    <row r="569" spans="1:14" s="73" customFormat="1" x14ac:dyDescent="0.2">
      <c r="A569" s="71"/>
      <c r="B569" s="165">
        <v>2</v>
      </c>
      <c r="C569" s="165" t="s">
        <v>422</v>
      </c>
      <c r="D569" s="162"/>
      <c r="E569" s="162"/>
      <c r="F569" s="162"/>
      <c r="G569" s="169"/>
      <c r="H569" s="169"/>
      <c r="I569" s="164"/>
      <c r="J569" s="72"/>
    </row>
    <row r="570" spans="1:14" s="72" customFormat="1" ht="85" customHeight="1" x14ac:dyDescent="0.2">
      <c r="A570" s="71"/>
      <c r="B570" s="170"/>
      <c r="C570" s="229" t="s">
        <v>792</v>
      </c>
      <c r="D570" s="230"/>
      <c r="E570" s="230"/>
      <c r="F570" s="230"/>
      <c r="G570" s="230"/>
      <c r="H570" s="230"/>
      <c r="I570" s="231"/>
      <c r="K570" s="73"/>
      <c r="L570" s="87"/>
      <c r="M570" s="87"/>
      <c r="N570" s="87"/>
    </row>
    <row r="571" spans="1:14" s="72" customFormat="1" x14ac:dyDescent="0.2">
      <c r="A571" s="71"/>
      <c r="B571" s="165">
        <v>3</v>
      </c>
      <c r="C571" s="165" t="s">
        <v>423</v>
      </c>
      <c r="D571" s="162"/>
      <c r="E571" s="71"/>
      <c r="F571" s="71"/>
      <c r="G571" s="166"/>
      <c r="H571" s="166"/>
      <c r="I571" s="167"/>
      <c r="K571" s="73"/>
      <c r="L571" s="87"/>
      <c r="M571" s="87"/>
      <c r="N571" s="87"/>
    </row>
    <row r="572" spans="1:14" s="72" customFormat="1" ht="58" customHeight="1" x14ac:dyDescent="0.2">
      <c r="A572" s="71"/>
      <c r="B572" s="170"/>
      <c r="C572" s="229" t="s">
        <v>763</v>
      </c>
      <c r="D572" s="230"/>
      <c r="E572" s="230"/>
      <c r="F572" s="230"/>
      <c r="G572" s="230"/>
      <c r="H572" s="230"/>
      <c r="I572" s="231"/>
      <c r="K572" s="73"/>
      <c r="L572" s="87"/>
      <c r="M572" s="87"/>
      <c r="N572" s="87"/>
    </row>
    <row r="573" spans="1:14" s="72" customFormat="1" x14ac:dyDescent="0.2">
      <c r="A573" s="71"/>
      <c r="B573" s="165">
        <v>4</v>
      </c>
      <c r="C573" s="165" t="s">
        <v>424</v>
      </c>
      <c r="D573" s="71"/>
      <c r="E573" s="71"/>
      <c r="F573" s="71"/>
      <c r="G573" s="166"/>
      <c r="H573" s="166"/>
      <c r="I573" s="167"/>
      <c r="K573" s="73"/>
      <c r="L573" s="87"/>
      <c r="M573" s="87"/>
      <c r="N573" s="87"/>
    </row>
    <row r="574" spans="1:14" s="72" customFormat="1" ht="57" customHeight="1" x14ac:dyDescent="0.2">
      <c r="A574" s="71"/>
      <c r="B574" s="170"/>
      <c r="C574" s="229" t="s">
        <v>764</v>
      </c>
      <c r="D574" s="230"/>
      <c r="E574" s="230"/>
      <c r="F574" s="230"/>
      <c r="G574" s="230"/>
      <c r="H574" s="230"/>
      <c r="I574" s="231"/>
      <c r="K574" s="73"/>
      <c r="L574" s="87"/>
      <c r="M574" s="87"/>
      <c r="N574" s="87"/>
    </row>
    <row r="575" spans="1:14" s="72" customFormat="1" x14ac:dyDescent="0.2">
      <c r="A575" s="62"/>
      <c r="B575" s="165">
        <v>5</v>
      </c>
      <c r="C575" s="171" t="s">
        <v>425</v>
      </c>
      <c r="D575" s="71"/>
      <c r="E575" s="71"/>
      <c r="F575" s="71"/>
      <c r="G575" s="166"/>
      <c r="H575" s="166"/>
      <c r="I575" s="167"/>
      <c r="K575" s="73"/>
      <c r="L575" s="87"/>
      <c r="M575" s="87"/>
      <c r="N575" s="87"/>
    </row>
    <row r="576" spans="1:14" s="72" customFormat="1" ht="73" customHeight="1" x14ac:dyDescent="0.2">
      <c r="A576" s="172"/>
      <c r="B576" s="173"/>
      <c r="C576" s="232" t="s">
        <v>765</v>
      </c>
      <c r="D576" s="233"/>
      <c r="E576" s="233"/>
      <c r="F576" s="233"/>
      <c r="G576" s="233"/>
      <c r="H576" s="233"/>
      <c r="I576" s="234"/>
      <c r="K576" s="73"/>
      <c r="L576" s="87"/>
      <c r="M576" s="87"/>
      <c r="N576" s="87"/>
    </row>
    <row r="577" spans="1:14" s="57" customFormat="1" x14ac:dyDescent="0.2">
      <c r="A577" s="62"/>
      <c r="B577" s="63"/>
      <c r="C577" s="53"/>
      <c r="D577" s="69"/>
      <c r="E577" s="69"/>
      <c r="F577" s="69"/>
      <c r="G577" s="70"/>
      <c r="H577" s="70"/>
      <c r="I577" s="50"/>
      <c r="K577" s="50"/>
      <c r="L577" s="51"/>
      <c r="M577" s="51"/>
      <c r="N577" s="51"/>
    </row>
    <row r="578" spans="1:14" s="57" customFormat="1" ht="55" customHeight="1" x14ac:dyDescent="0.2">
      <c r="A578" s="53" t="s">
        <v>426</v>
      </c>
      <c r="B578" s="217" t="s">
        <v>427</v>
      </c>
      <c r="C578" s="218"/>
      <c r="D578" s="218"/>
      <c r="E578" s="218"/>
      <c r="F578" s="218"/>
      <c r="G578" s="218"/>
      <c r="H578" s="218"/>
      <c r="I578" s="219"/>
      <c r="K578" s="50"/>
      <c r="L578" s="51"/>
      <c r="M578" s="51"/>
      <c r="N578" s="51"/>
    </row>
    <row r="579" spans="1:14" s="57" customFormat="1" x14ac:dyDescent="0.2">
      <c r="A579" s="69"/>
      <c r="B579" s="69"/>
      <c r="C579" s="69"/>
      <c r="D579" s="69"/>
      <c r="E579" s="69"/>
      <c r="F579" s="69"/>
      <c r="G579" s="50"/>
      <c r="H579" s="50"/>
      <c r="I579" s="50"/>
      <c r="K579" s="50"/>
      <c r="L579" s="51"/>
      <c r="M579" s="51"/>
      <c r="N579" s="51"/>
    </row>
    <row r="580" spans="1:14" s="57" customFormat="1" x14ac:dyDescent="0.2">
      <c r="A580" s="53" t="s">
        <v>428</v>
      </c>
      <c r="B580" s="53" t="s">
        <v>429</v>
      </c>
      <c r="C580" s="69"/>
      <c r="D580" s="69"/>
      <c r="E580" s="69"/>
      <c r="F580" s="69"/>
      <c r="G580" s="50"/>
      <c r="H580" s="50"/>
      <c r="I580" s="50"/>
      <c r="K580" s="50"/>
      <c r="L580" s="51"/>
      <c r="M580" s="51"/>
      <c r="N580" s="51"/>
    </row>
    <row r="581" spans="1:14" s="57" customFormat="1" x14ac:dyDescent="0.2">
      <c r="A581" s="71"/>
      <c r="B581" s="53" t="s">
        <v>69</v>
      </c>
      <c r="C581" s="53" t="s">
        <v>430</v>
      </c>
      <c r="D581" s="69"/>
      <c r="E581" s="69"/>
      <c r="F581" s="69"/>
      <c r="G581" s="50"/>
      <c r="H581" s="50"/>
      <c r="I581" s="50"/>
      <c r="K581" s="50"/>
      <c r="L581" s="51"/>
      <c r="M581" s="51"/>
      <c r="N581" s="51"/>
    </row>
    <row r="582" spans="1:14" s="57" customFormat="1" x14ac:dyDescent="0.2">
      <c r="A582" s="71"/>
      <c r="B582" s="53" t="s">
        <v>69</v>
      </c>
      <c r="C582" s="53" t="s">
        <v>431</v>
      </c>
      <c r="D582" s="69"/>
      <c r="E582" s="69"/>
      <c r="F582" s="69"/>
      <c r="G582" s="50"/>
      <c r="H582" s="50"/>
      <c r="I582" s="50"/>
      <c r="K582" s="50"/>
      <c r="L582" s="51"/>
      <c r="M582" s="51"/>
      <c r="N582" s="51"/>
    </row>
    <row r="583" spans="1:14" s="57" customFormat="1" x14ac:dyDescent="0.2">
      <c r="A583" s="62"/>
      <c r="B583" s="69"/>
      <c r="C583" s="69"/>
      <c r="D583" s="69"/>
      <c r="E583" s="69"/>
      <c r="F583" s="69"/>
      <c r="G583" s="50"/>
      <c r="H583" s="50"/>
      <c r="I583" s="50"/>
      <c r="K583" s="50"/>
      <c r="L583" s="51"/>
      <c r="M583" s="51"/>
      <c r="N583" s="51"/>
    </row>
    <row r="584" spans="1:14" s="57" customFormat="1" ht="34" customHeight="1" x14ac:dyDescent="0.2">
      <c r="A584" s="53" t="s">
        <v>432</v>
      </c>
      <c r="B584" s="217" t="s">
        <v>433</v>
      </c>
      <c r="C584" s="218"/>
      <c r="D584" s="218"/>
      <c r="E584" s="218"/>
      <c r="F584" s="218"/>
      <c r="G584" s="218"/>
      <c r="H584" s="218"/>
      <c r="I584" s="219"/>
      <c r="K584" s="50"/>
      <c r="L584" s="51"/>
      <c r="M584" s="51"/>
      <c r="N584" s="51"/>
    </row>
    <row r="585" spans="1:14" s="57" customFormat="1" x14ac:dyDescent="0.2">
      <c r="A585" s="53"/>
      <c r="B585" s="69"/>
      <c r="C585" s="69"/>
      <c r="D585" s="69"/>
      <c r="E585" s="69"/>
      <c r="F585" s="69"/>
      <c r="G585" s="50"/>
      <c r="H585" s="50"/>
      <c r="I585" s="50"/>
      <c r="K585" s="50"/>
      <c r="L585" s="51"/>
      <c r="M585" s="51"/>
      <c r="N585" s="51"/>
    </row>
    <row r="586" spans="1:14" s="57" customFormat="1" ht="30" customHeight="1" x14ac:dyDescent="0.2">
      <c r="A586" s="53" t="s">
        <v>434</v>
      </c>
      <c r="B586" s="217" t="s">
        <v>650</v>
      </c>
      <c r="C586" s="218"/>
      <c r="D586" s="218"/>
      <c r="E586" s="218"/>
      <c r="F586" s="218"/>
      <c r="G586" s="218"/>
      <c r="H586" s="218"/>
      <c r="I586" s="219"/>
      <c r="K586" s="50"/>
      <c r="L586" s="51"/>
      <c r="M586" s="51"/>
      <c r="N586" s="51"/>
    </row>
    <row r="587" spans="1:14" s="57" customFormat="1" x14ac:dyDescent="0.2">
      <c r="A587" s="53"/>
      <c r="B587" s="69"/>
      <c r="C587" s="69"/>
      <c r="D587" s="69"/>
      <c r="E587" s="69"/>
      <c r="F587" s="69"/>
      <c r="G587" s="50"/>
      <c r="H587" s="50"/>
      <c r="I587" s="50"/>
      <c r="K587" s="50"/>
      <c r="L587" s="51"/>
      <c r="M587" s="51"/>
      <c r="N587" s="51"/>
    </row>
    <row r="588" spans="1:14" s="57" customFormat="1" x14ac:dyDescent="0.2">
      <c r="A588" s="53" t="s">
        <v>435</v>
      </c>
      <c r="B588" s="53" t="s">
        <v>436</v>
      </c>
      <c r="C588" s="53"/>
      <c r="D588" s="53"/>
      <c r="E588" s="53"/>
      <c r="F588" s="53"/>
      <c r="G588" s="74"/>
      <c r="H588" s="74"/>
      <c r="I588" s="74"/>
      <c r="K588" s="50"/>
      <c r="L588" s="51"/>
      <c r="M588" s="51"/>
      <c r="N588" s="51"/>
    </row>
    <row r="589" spans="1:14" s="57" customFormat="1" ht="47" customHeight="1" x14ac:dyDescent="0.2">
      <c r="A589" s="71"/>
      <c r="B589" s="53" t="s">
        <v>69</v>
      </c>
      <c r="C589" s="217" t="s">
        <v>651</v>
      </c>
      <c r="D589" s="224"/>
      <c r="E589" s="224"/>
      <c r="F589" s="224"/>
      <c r="G589" s="224"/>
      <c r="H589" s="224"/>
      <c r="I589" s="225"/>
      <c r="K589" s="50"/>
      <c r="L589" s="51"/>
      <c r="M589" s="51"/>
      <c r="N589" s="51"/>
    </row>
    <row r="590" spans="1:14" s="57" customFormat="1" x14ac:dyDescent="0.2">
      <c r="A590" s="62"/>
      <c r="B590" s="53"/>
      <c r="C590" s="53"/>
      <c r="D590" s="53"/>
      <c r="E590" s="53"/>
      <c r="F590" s="53"/>
      <c r="G590" s="74"/>
      <c r="H590" s="74"/>
      <c r="I590" s="74"/>
      <c r="K590" s="50"/>
      <c r="L590" s="51"/>
      <c r="M590" s="51"/>
      <c r="N590" s="51"/>
    </row>
    <row r="591" spans="1:14" s="72" customFormat="1" ht="22" customHeight="1" x14ac:dyDescent="0.2">
      <c r="A591" s="88" t="s">
        <v>437</v>
      </c>
      <c r="B591" s="226" t="s">
        <v>438</v>
      </c>
      <c r="C591" s="227"/>
      <c r="D591" s="227"/>
      <c r="E591" s="227"/>
      <c r="F591" s="227"/>
      <c r="G591" s="227"/>
      <c r="H591" s="227"/>
      <c r="I591" s="228"/>
      <c r="K591" s="73"/>
      <c r="L591" s="87"/>
      <c r="M591" s="87"/>
      <c r="N591" s="87"/>
    </row>
    <row r="592" spans="1:14" s="72" customFormat="1" ht="31" customHeight="1" x14ac:dyDescent="0.2">
      <c r="A592" s="162"/>
      <c r="B592" s="88" t="s">
        <v>69</v>
      </c>
      <c r="C592" s="229" t="s">
        <v>652</v>
      </c>
      <c r="D592" s="229"/>
      <c r="E592" s="229"/>
      <c r="F592" s="229"/>
      <c r="G592" s="229"/>
      <c r="H592" s="229"/>
      <c r="I592" s="242"/>
      <c r="K592" s="73"/>
      <c r="L592" s="87"/>
      <c r="M592" s="87"/>
      <c r="N592" s="87"/>
    </row>
    <row r="593" spans="1:14" s="72" customFormat="1" ht="28" customHeight="1" x14ac:dyDescent="0.2">
      <c r="A593" s="71"/>
      <c r="B593" s="88" t="s">
        <v>69</v>
      </c>
      <c r="C593" s="226" t="s">
        <v>793</v>
      </c>
      <c r="D593" s="227"/>
      <c r="E593" s="227"/>
      <c r="F593" s="227"/>
      <c r="G593" s="227"/>
      <c r="H593" s="227"/>
      <c r="I593" s="228"/>
      <c r="K593" s="73"/>
      <c r="L593" s="87"/>
      <c r="M593" s="87"/>
      <c r="N593" s="87"/>
    </row>
    <row r="594" spans="1:14" s="57" customFormat="1" x14ac:dyDescent="0.2">
      <c r="A594" s="62"/>
      <c r="B594" s="69"/>
      <c r="C594" s="69"/>
      <c r="D594" s="69"/>
      <c r="E594" s="69"/>
      <c r="F594" s="69"/>
      <c r="G594" s="50"/>
      <c r="H594" s="50"/>
      <c r="I594" s="50"/>
      <c r="K594" s="50"/>
      <c r="L594" s="51"/>
      <c r="M594" s="51"/>
      <c r="N594" s="51"/>
    </row>
    <row r="595" spans="1:14" s="57" customFormat="1" x14ac:dyDescent="0.2">
      <c r="A595" s="53" t="s">
        <v>439</v>
      </c>
      <c r="B595" s="53" t="s">
        <v>653</v>
      </c>
      <c r="C595" s="69"/>
      <c r="D595" s="69"/>
      <c r="E595" s="69"/>
      <c r="F595" s="69"/>
      <c r="G595" s="50"/>
      <c r="H595" s="50"/>
      <c r="I595" s="50"/>
      <c r="K595" s="50"/>
      <c r="L595" s="51"/>
      <c r="M595" s="51"/>
      <c r="N595" s="51"/>
    </row>
    <row r="596" spans="1:14" s="57" customFormat="1" x14ac:dyDescent="0.2">
      <c r="A596" s="62"/>
      <c r="B596" s="53"/>
      <c r="C596" s="69"/>
      <c r="D596" s="69"/>
      <c r="E596" s="69"/>
      <c r="F596" s="69"/>
      <c r="G596" s="50"/>
      <c r="H596" s="50"/>
      <c r="I596" s="50"/>
      <c r="K596" s="50"/>
      <c r="L596" s="51"/>
      <c r="M596" s="51"/>
      <c r="N596" s="51"/>
    </row>
    <row r="597" spans="1:14" s="57" customFormat="1" x14ac:dyDescent="0.2">
      <c r="A597" s="53"/>
      <c r="B597" s="56" t="s">
        <v>440</v>
      </c>
      <c r="C597" s="53"/>
      <c r="D597" s="53"/>
      <c r="E597" s="53"/>
      <c r="F597" s="69"/>
      <c r="G597" s="50"/>
      <c r="H597" s="50"/>
      <c r="I597" s="50"/>
      <c r="K597" s="50"/>
      <c r="L597" s="51"/>
      <c r="M597" s="51"/>
      <c r="N597" s="51"/>
    </row>
    <row r="598" spans="1:14" s="57" customFormat="1" x14ac:dyDescent="0.2">
      <c r="A598" s="53"/>
      <c r="B598" s="53"/>
      <c r="C598" s="53"/>
      <c r="D598" s="53"/>
      <c r="E598" s="53"/>
      <c r="F598" s="69"/>
      <c r="G598" s="50"/>
      <c r="H598" s="50"/>
      <c r="I598" s="50"/>
      <c r="K598" s="50"/>
      <c r="L598" s="51"/>
      <c r="M598" s="51"/>
      <c r="N598" s="51"/>
    </row>
    <row r="599" spans="1:14" s="57" customFormat="1" x14ac:dyDescent="0.2">
      <c r="A599" s="53" t="s">
        <v>441</v>
      </c>
      <c r="B599" s="53"/>
      <c r="C599" s="53" t="s">
        <v>442</v>
      </c>
      <c r="D599" s="53"/>
      <c r="E599" s="53"/>
      <c r="F599" s="69"/>
      <c r="G599" s="50"/>
      <c r="H599" s="50"/>
      <c r="I599" s="50"/>
      <c r="K599" s="50"/>
      <c r="L599" s="51"/>
      <c r="M599" s="51"/>
      <c r="N599" s="51"/>
    </row>
    <row r="600" spans="1:14" s="57" customFormat="1" ht="57" customHeight="1" x14ac:dyDescent="0.2">
      <c r="A600" s="53"/>
      <c r="B600" s="53" t="s">
        <v>69</v>
      </c>
      <c r="C600" s="217" t="s">
        <v>654</v>
      </c>
      <c r="D600" s="218"/>
      <c r="E600" s="218"/>
      <c r="F600" s="218"/>
      <c r="G600" s="218"/>
      <c r="H600" s="218"/>
      <c r="I600" s="219"/>
      <c r="K600" s="50"/>
      <c r="L600" s="51"/>
      <c r="M600" s="51"/>
      <c r="N600" s="51"/>
    </row>
    <row r="601" spans="1:14" s="57" customFormat="1" x14ac:dyDescent="0.2">
      <c r="A601" s="56"/>
      <c r="B601" s="53"/>
      <c r="C601" s="53"/>
      <c r="D601" s="53"/>
      <c r="E601" s="53"/>
      <c r="F601" s="69"/>
      <c r="G601" s="50"/>
      <c r="H601" s="50"/>
      <c r="I601" s="50"/>
      <c r="K601" s="50"/>
      <c r="L601" s="51"/>
      <c r="M601" s="51"/>
      <c r="N601" s="51"/>
    </row>
    <row r="602" spans="1:14" s="57" customFormat="1" x14ac:dyDescent="0.2">
      <c r="A602" s="53" t="s">
        <v>443</v>
      </c>
      <c r="B602" s="53" t="s">
        <v>444</v>
      </c>
      <c r="C602" s="53"/>
      <c r="D602" s="53"/>
      <c r="E602" s="53"/>
      <c r="F602" s="69"/>
      <c r="G602" s="50"/>
      <c r="H602" s="50"/>
      <c r="I602" s="50"/>
      <c r="K602" s="50"/>
      <c r="L602" s="51"/>
      <c r="M602" s="51"/>
      <c r="N602" s="51"/>
    </row>
    <row r="603" spans="1:14" s="57" customFormat="1" ht="16" customHeight="1" x14ac:dyDescent="0.2">
      <c r="A603" s="53"/>
      <c r="B603" s="53" t="s">
        <v>69</v>
      </c>
      <c r="C603" s="217" t="s">
        <v>445</v>
      </c>
      <c r="D603" s="218"/>
      <c r="E603" s="218"/>
      <c r="F603" s="218"/>
      <c r="G603" s="218"/>
      <c r="H603" s="218"/>
      <c r="I603" s="219"/>
      <c r="K603" s="50"/>
      <c r="L603" s="51"/>
      <c r="M603" s="51"/>
      <c r="N603" s="51"/>
    </row>
    <row r="604" spans="1:14" s="57" customFormat="1" x14ac:dyDescent="0.2">
      <c r="A604" s="75"/>
      <c r="B604" s="53"/>
      <c r="C604" s="53"/>
      <c r="D604" s="53"/>
      <c r="E604" s="53"/>
      <c r="F604" s="69"/>
      <c r="G604" s="50"/>
      <c r="H604" s="50"/>
      <c r="I604" s="50"/>
      <c r="K604" s="50"/>
      <c r="L604" s="51"/>
      <c r="M604" s="51"/>
      <c r="N604" s="51"/>
    </row>
    <row r="605" spans="1:14" s="57" customFormat="1" x14ac:dyDescent="0.2">
      <c r="A605" s="53" t="s">
        <v>446</v>
      </c>
      <c r="B605" s="53" t="s">
        <v>447</v>
      </c>
      <c r="C605" s="53"/>
      <c r="D605" s="53"/>
      <c r="E605" s="53"/>
      <c r="F605" s="69"/>
      <c r="G605" s="50"/>
      <c r="H605" s="50"/>
      <c r="I605" s="50"/>
      <c r="K605" s="50"/>
      <c r="L605" s="51"/>
      <c r="M605" s="51"/>
      <c r="N605" s="51"/>
    </row>
    <row r="606" spans="1:14" s="57" customFormat="1" ht="56" customHeight="1" x14ac:dyDescent="0.2">
      <c r="A606" s="53"/>
      <c r="B606" s="53" t="s">
        <v>69</v>
      </c>
      <c r="C606" s="217" t="s">
        <v>565</v>
      </c>
      <c r="D606" s="218"/>
      <c r="E606" s="218"/>
      <c r="F606" s="218"/>
      <c r="G606" s="218"/>
      <c r="H606" s="218"/>
      <c r="I606" s="219"/>
      <c r="K606" s="50"/>
      <c r="L606" s="51"/>
      <c r="M606" s="51"/>
      <c r="N606" s="51"/>
    </row>
    <row r="608" spans="1:14" s="57" customFormat="1" x14ac:dyDescent="0.2">
      <c r="A608" s="69"/>
      <c r="B608" s="56" t="s">
        <v>448</v>
      </c>
      <c r="C608" s="50"/>
      <c r="D608" s="69"/>
      <c r="E608" s="69"/>
      <c r="F608" s="69"/>
      <c r="G608" s="50"/>
      <c r="H608" s="50"/>
      <c r="I608" s="50"/>
      <c r="K608" s="50"/>
      <c r="L608" s="51"/>
      <c r="M608" s="51"/>
      <c r="N608" s="51"/>
    </row>
    <row r="609" spans="1:14" s="57" customFormat="1" x14ac:dyDescent="0.2">
      <c r="A609" s="53" t="s">
        <v>449</v>
      </c>
      <c r="B609" s="53" t="s">
        <v>450</v>
      </c>
      <c r="C609" s="69"/>
      <c r="D609" s="69"/>
      <c r="E609" s="69"/>
      <c r="F609" s="69"/>
      <c r="G609" s="50"/>
      <c r="H609" s="50"/>
      <c r="I609" s="50"/>
      <c r="K609" s="50"/>
      <c r="L609" s="51"/>
      <c r="M609" s="51"/>
      <c r="N609" s="51"/>
    </row>
    <row r="610" spans="1:14" s="57" customFormat="1" ht="28" customHeight="1" x14ac:dyDescent="0.2">
      <c r="A610" s="69"/>
      <c r="B610" s="53" t="s">
        <v>69</v>
      </c>
      <c r="C610" s="217" t="s">
        <v>451</v>
      </c>
      <c r="D610" s="218"/>
      <c r="E610" s="218"/>
      <c r="F610" s="218"/>
      <c r="G610" s="218"/>
      <c r="H610" s="218"/>
      <c r="I610" s="219"/>
      <c r="K610" s="50"/>
      <c r="L610" s="51"/>
      <c r="M610" s="51"/>
      <c r="N610" s="51"/>
    </row>
    <row r="611" spans="1:14" s="57" customFormat="1" ht="27" customHeight="1" x14ac:dyDescent="0.2">
      <c r="A611" s="69"/>
      <c r="B611" s="53" t="s">
        <v>69</v>
      </c>
      <c r="C611" s="217" t="s">
        <v>452</v>
      </c>
      <c r="D611" s="218"/>
      <c r="E611" s="218"/>
      <c r="F611" s="218"/>
      <c r="G611" s="218"/>
      <c r="H611" s="218"/>
      <c r="I611" s="219"/>
      <c r="K611" s="50"/>
      <c r="L611" s="51"/>
      <c r="M611" s="51"/>
      <c r="N611" s="51"/>
    </row>
    <row r="612" spans="1:14" s="57" customFormat="1" ht="27" customHeight="1" x14ac:dyDescent="0.2">
      <c r="A612" s="69"/>
      <c r="B612" s="53" t="s">
        <v>69</v>
      </c>
      <c r="C612" s="217" t="s">
        <v>453</v>
      </c>
      <c r="D612" s="218"/>
      <c r="E612" s="218"/>
      <c r="F612" s="218"/>
      <c r="G612" s="218"/>
      <c r="H612" s="218"/>
      <c r="I612" s="219"/>
      <c r="K612" s="50"/>
      <c r="L612" s="51"/>
      <c r="M612" s="51"/>
      <c r="N612" s="51"/>
    </row>
    <row r="613" spans="1:14" s="57" customFormat="1" x14ac:dyDescent="0.2">
      <c r="A613" s="69"/>
      <c r="B613" s="53" t="s">
        <v>69</v>
      </c>
      <c r="C613" s="53" t="s">
        <v>566</v>
      </c>
      <c r="D613" s="69"/>
      <c r="E613" s="69"/>
      <c r="F613" s="69"/>
      <c r="G613" s="50"/>
      <c r="H613" s="50"/>
      <c r="I613" s="50"/>
      <c r="K613" s="50"/>
      <c r="L613" s="51"/>
      <c r="M613" s="51"/>
      <c r="N613" s="51"/>
    </row>
    <row r="614" spans="1:14" s="57" customFormat="1" x14ac:dyDescent="0.2">
      <c r="A614" s="69"/>
      <c r="B614" s="53" t="s">
        <v>69</v>
      </c>
      <c r="C614" s="53" t="s">
        <v>454</v>
      </c>
      <c r="D614" s="69"/>
      <c r="E614" s="69"/>
      <c r="F614" s="69"/>
      <c r="G614" s="50"/>
      <c r="H614" s="50"/>
      <c r="I614" s="50"/>
      <c r="K614" s="50"/>
      <c r="L614" s="51"/>
      <c r="M614" s="51"/>
      <c r="N614" s="51"/>
    </row>
    <row r="615" spans="1:14" s="57" customFormat="1" x14ac:dyDescent="0.2">
      <c r="A615" s="53"/>
      <c r="B615" s="69"/>
      <c r="C615" s="69"/>
      <c r="D615" s="69"/>
      <c r="E615" s="69"/>
      <c r="F615" s="69"/>
      <c r="G615" s="50"/>
      <c r="H615" s="50"/>
      <c r="I615" s="50"/>
      <c r="K615" s="50"/>
      <c r="L615" s="51"/>
      <c r="M615" s="51"/>
      <c r="N615" s="51"/>
    </row>
    <row r="616" spans="1:14" s="57" customFormat="1" ht="32" customHeight="1" x14ac:dyDescent="0.2">
      <c r="A616" s="53" t="s">
        <v>455</v>
      </c>
      <c r="B616" s="217" t="s">
        <v>456</v>
      </c>
      <c r="C616" s="218"/>
      <c r="D616" s="218"/>
      <c r="E616" s="218"/>
      <c r="F616" s="218"/>
      <c r="G616" s="218"/>
      <c r="H616" s="218"/>
      <c r="I616" s="219"/>
      <c r="K616" s="50"/>
      <c r="L616" s="51"/>
      <c r="M616" s="51"/>
      <c r="N616" s="51"/>
    </row>
    <row r="617" spans="1:14" s="57" customFormat="1" x14ac:dyDescent="0.2">
      <c r="A617" s="53"/>
      <c r="B617" s="69"/>
      <c r="C617" s="69"/>
      <c r="D617" s="69"/>
      <c r="E617" s="69"/>
      <c r="F617" s="69"/>
      <c r="G617" s="50"/>
      <c r="H617" s="50"/>
      <c r="I617" s="50"/>
      <c r="K617" s="50"/>
      <c r="L617" s="51"/>
      <c r="M617" s="51"/>
      <c r="N617" s="51"/>
    </row>
    <row r="618" spans="1:14" s="57" customFormat="1" x14ac:dyDescent="0.2">
      <c r="A618" s="53" t="s">
        <v>457</v>
      </c>
      <c r="B618" s="53" t="s">
        <v>458</v>
      </c>
      <c r="C618" s="69"/>
      <c r="D618" s="69"/>
      <c r="E618" s="69"/>
      <c r="F618" s="69"/>
      <c r="G618" s="50"/>
      <c r="H618" s="50"/>
      <c r="I618" s="50"/>
      <c r="K618" s="50"/>
      <c r="L618" s="51"/>
      <c r="M618" s="51"/>
      <c r="N618" s="51"/>
    </row>
    <row r="619" spans="1:14" s="57" customFormat="1" x14ac:dyDescent="0.2">
      <c r="A619" s="53"/>
      <c r="B619" s="69"/>
      <c r="C619" s="69"/>
      <c r="D619" s="69"/>
      <c r="E619" s="69"/>
      <c r="F619" s="69"/>
      <c r="G619" s="50"/>
      <c r="H619" s="50"/>
      <c r="I619" s="50"/>
      <c r="K619" s="50"/>
      <c r="L619" s="51"/>
      <c r="M619" s="51"/>
      <c r="N619" s="51"/>
    </row>
    <row r="620" spans="1:14" s="57" customFormat="1" ht="16" customHeight="1" x14ac:dyDescent="0.2">
      <c r="A620" s="53" t="s">
        <v>459</v>
      </c>
      <c r="B620" s="217" t="s">
        <v>460</v>
      </c>
      <c r="C620" s="222"/>
      <c r="D620" s="222"/>
      <c r="E620" s="222"/>
      <c r="F620" s="222"/>
      <c r="G620" s="222"/>
      <c r="H620" s="222"/>
      <c r="I620" s="223"/>
      <c r="K620" s="50"/>
      <c r="L620" s="51"/>
      <c r="M620" s="51"/>
      <c r="N620" s="51"/>
    </row>
    <row r="621" spans="1:14" s="57" customFormat="1" x14ac:dyDescent="0.2">
      <c r="A621" s="53"/>
      <c r="B621" s="69"/>
      <c r="C621" s="69"/>
      <c r="D621" s="69"/>
      <c r="E621" s="69"/>
      <c r="F621" s="69"/>
      <c r="G621" s="50"/>
      <c r="H621" s="50"/>
      <c r="I621" s="50"/>
      <c r="K621" s="50"/>
      <c r="L621" s="51"/>
      <c r="M621" s="51"/>
      <c r="N621" s="51"/>
    </row>
    <row r="622" spans="1:14" s="57" customFormat="1" ht="33" customHeight="1" x14ac:dyDescent="0.2">
      <c r="A622" s="53" t="s">
        <v>461</v>
      </c>
      <c r="B622" s="217" t="s">
        <v>462</v>
      </c>
      <c r="C622" s="218"/>
      <c r="D622" s="218"/>
      <c r="E622" s="218"/>
      <c r="F622" s="218"/>
      <c r="G622" s="218"/>
      <c r="H622" s="218"/>
      <c r="I622" s="219"/>
      <c r="K622" s="50"/>
      <c r="L622" s="51"/>
      <c r="M622" s="51"/>
      <c r="N622" s="51"/>
    </row>
    <row r="623" spans="1:14" s="57" customFormat="1" x14ac:dyDescent="0.2">
      <c r="A623" s="53"/>
      <c r="B623" s="69"/>
      <c r="C623" s="69"/>
      <c r="D623" s="69"/>
      <c r="E623" s="69"/>
      <c r="F623" s="69"/>
      <c r="G623" s="50"/>
      <c r="H623" s="50"/>
      <c r="I623" s="50"/>
      <c r="K623" s="50"/>
      <c r="L623" s="51"/>
      <c r="M623" s="51"/>
      <c r="N623" s="51"/>
    </row>
    <row r="624" spans="1:14" s="57" customFormat="1" ht="44" customHeight="1" x14ac:dyDescent="0.2">
      <c r="A624" s="53" t="s">
        <v>463</v>
      </c>
      <c r="B624" s="217" t="s">
        <v>464</v>
      </c>
      <c r="C624" s="218"/>
      <c r="D624" s="218"/>
      <c r="E624" s="218"/>
      <c r="F624" s="218"/>
      <c r="G624" s="218"/>
      <c r="H624" s="218"/>
      <c r="I624" s="219"/>
      <c r="K624" s="50"/>
      <c r="L624" s="51"/>
      <c r="M624" s="51"/>
      <c r="N624" s="51"/>
    </row>
    <row r="625" spans="1:14" s="57" customFormat="1" x14ac:dyDescent="0.2">
      <c r="A625" s="53"/>
      <c r="B625" s="69"/>
      <c r="C625" s="69"/>
      <c r="D625" s="69"/>
      <c r="E625" s="69"/>
      <c r="F625" s="69"/>
      <c r="G625" s="50"/>
      <c r="H625" s="50"/>
      <c r="I625" s="50"/>
      <c r="K625" s="50"/>
      <c r="L625" s="51"/>
      <c r="M625" s="51"/>
      <c r="N625" s="51"/>
    </row>
    <row r="626" spans="1:14" s="57" customFormat="1" x14ac:dyDescent="0.2">
      <c r="A626" s="53" t="s">
        <v>465</v>
      </c>
      <c r="B626" s="53" t="s">
        <v>567</v>
      </c>
      <c r="C626" s="69"/>
      <c r="D626" s="69"/>
      <c r="E626" s="69"/>
      <c r="F626" s="69"/>
      <c r="G626" s="50"/>
      <c r="H626" s="50"/>
      <c r="I626" s="50"/>
      <c r="K626" s="50"/>
      <c r="L626" s="51"/>
      <c r="M626" s="51"/>
      <c r="N626" s="51"/>
    </row>
    <row r="627" spans="1:14" s="57" customFormat="1" x14ac:dyDescent="0.2">
      <c r="A627" s="53"/>
      <c r="B627" s="69"/>
      <c r="C627" s="69"/>
      <c r="D627" s="69"/>
      <c r="E627" s="69"/>
      <c r="F627" s="69"/>
      <c r="G627" s="50"/>
      <c r="H627" s="50"/>
      <c r="I627" s="50"/>
      <c r="K627" s="50"/>
      <c r="L627" s="51"/>
      <c r="M627" s="51"/>
      <c r="N627" s="51"/>
    </row>
    <row r="628" spans="1:14" s="57" customFormat="1" x14ac:dyDescent="0.2">
      <c r="A628" s="53" t="s">
        <v>466</v>
      </c>
      <c r="B628" s="53" t="s">
        <v>467</v>
      </c>
      <c r="C628" s="69"/>
      <c r="D628" s="69"/>
      <c r="E628" s="69"/>
      <c r="F628" s="69"/>
      <c r="G628" s="50"/>
      <c r="H628" s="50"/>
      <c r="I628" s="50"/>
      <c r="K628" s="50"/>
      <c r="L628" s="51"/>
      <c r="M628" s="51"/>
      <c r="N628" s="51"/>
    </row>
    <row r="629" spans="1:14" s="57" customFormat="1" x14ac:dyDescent="0.2">
      <c r="A629" s="53"/>
      <c r="B629" s="69"/>
      <c r="C629" s="69"/>
      <c r="D629" s="69"/>
      <c r="E629" s="69"/>
      <c r="F629" s="69"/>
      <c r="G629" s="50"/>
      <c r="H629" s="50"/>
      <c r="I629" s="50"/>
      <c r="K629" s="50"/>
      <c r="L629" s="51"/>
      <c r="M629" s="51"/>
      <c r="N629" s="51"/>
    </row>
    <row r="630" spans="1:14" s="57" customFormat="1" ht="19" customHeight="1" x14ac:dyDescent="0.2">
      <c r="A630" s="53" t="s">
        <v>468</v>
      </c>
      <c r="B630" s="217" t="s">
        <v>469</v>
      </c>
      <c r="C630" s="218"/>
      <c r="D630" s="218"/>
      <c r="E630" s="218"/>
      <c r="F630" s="218"/>
      <c r="G630" s="218"/>
      <c r="H630" s="218"/>
      <c r="I630" s="219"/>
      <c r="K630" s="50"/>
      <c r="L630" s="51"/>
      <c r="M630" s="51"/>
      <c r="N630" s="51"/>
    </row>
    <row r="631" spans="1:14" s="57" customFormat="1" x14ac:dyDescent="0.2">
      <c r="A631" s="53"/>
      <c r="B631" s="69"/>
      <c r="C631" s="69"/>
      <c r="D631" s="69"/>
      <c r="E631" s="69"/>
      <c r="F631" s="69"/>
      <c r="G631" s="50"/>
      <c r="H631" s="50"/>
      <c r="I631" s="50"/>
      <c r="K631" s="50"/>
      <c r="L631" s="51"/>
      <c r="M631" s="51"/>
      <c r="N631" s="51"/>
    </row>
    <row r="632" spans="1:14" s="57" customFormat="1" ht="28" customHeight="1" x14ac:dyDescent="0.2">
      <c r="A632" s="53" t="s">
        <v>470</v>
      </c>
      <c r="B632" s="217" t="s">
        <v>471</v>
      </c>
      <c r="C632" s="218"/>
      <c r="D632" s="218"/>
      <c r="E632" s="218"/>
      <c r="F632" s="218"/>
      <c r="G632" s="218"/>
      <c r="H632" s="218"/>
      <c r="I632" s="219"/>
      <c r="K632" s="50"/>
      <c r="L632" s="51"/>
      <c r="M632" s="51"/>
      <c r="N632" s="51"/>
    </row>
    <row r="633" spans="1:14" s="57" customFormat="1" x14ac:dyDescent="0.2">
      <c r="A633" s="69"/>
      <c r="B633" s="53" t="s">
        <v>69</v>
      </c>
      <c r="C633" s="53" t="s">
        <v>472</v>
      </c>
      <c r="D633" s="69"/>
      <c r="E633" s="69"/>
      <c r="F633" s="69"/>
      <c r="G633" s="50"/>
      <c r="H633" s="50"/>
      <c r="I633" s="50"/>
      <c r="K633" s="50"/>
      <c r="L633" s="51"/>
      <c r="M633" s="51"/>
      <c r="N633" s="51"/>
    </row>
    <row r="634" spans="1:14" s="57" customFormat="1" x14ac:dyDescent="0.2">
      <c r="A634" s="69"/>
      <c r="B634" s="53" t="s">
        <v>69</v>
      </c>
      <c r="C634" s="53" t="s">
        <v>473</v>
      </c>
      <c r="D634" s="69"/>
      <c r="E634" s="69"/>
      <c r="F634" s="69"/>
      <c r="G634" s="50"/>
      <c r="H634" s="50"/>
      <c r="I634" s="50"/>
      <c r="K634" s="50"/>
      <c r="L634" s="51"/>
      <c r="M634" s="51"/>
      <c r="N634" s="51"/>
    </row>
    <row r="635" spans="1:14" s="57" customFormat="1" x14ac:dyDescent="0.2">
      <c r="A635" s="69"/>
      <c r="B635" s="53" t="s">
        <v>69</v>
      </c>
      <c r="C635" s="53" t="s">
        <v>474</v>
      </c>
      <c r="D635" s="69"/>
      <c r="E635" s="69"/>
      <c r="F635" s="69"/>
      <c r="G635" s="50"/>
      <c r="H635" s="50"/>
      <c r="I635" s="50"/>
      <c r="K635" s="50"/>
      <c r="L635" s="51"/>
      <c r="M635" s="51"/>
      <c r="N635" s="51"/>
    </row>
    <row r="636" spans="1:14" s="57" customFormat="1" x14ac:dyDescent="0.2">
      <c r="A636" s="53"/>
      <c r="B636" s="69"/>
      <c r="C636" s="69"/>
      <c r="D636" s="69"/>
      <c r="E636" s="69"/>
      <c r="F636" s="69"/>
      <c r="G636" s="50"/>
      <c r="H636" s="50"/>
      <c r="I636" s="50"/>
      <c r="K636" s="50"/>
      <c r="L636" s="51"/>
      <c r="M636" s="51"/>
      <c r="N636" s="51"/>
    </row>
    <row r="637" spans="1:14" s="57" customFormat="1" ht="28" customHeight="1" x14ac:dyDescent="0.2">
      <c r="A637" s="53" t="s">
        <v>475</v>
      </c>
      <c r="B637" s="217" t="s">
        <v>476</v>
      </c>
      <c r="C637" s="218"/>
      <c r="D637" s="218"/>
      <c r="E637" s="218"/>
      <c r="F637" s="218"/>
      <c r="G637" s="218"/>
      <c r="H637" s="218"/>
      <c r="I637" s="219"/>
      <c r="K637" s="50"/>
      <c r="L637" s="51"/>
      <c r="M637" s="51"/>
      <c r="N637" s="51"/>
    </row>
    <row r="638" spans="1:14" s="57" customFormat="1" x14ac:dyDescent="0.2">
      <c r="A638" s="53"/>
      <c r="B638" s="69"/>
      <c r="C638" s="69"/>
      <c r="D638" s="69"/>
      <c r="E638" s="69"/>
      <c r="F638" s="69"/>
      <c r="G638" s="50"/>
      <c r="H638" s="50"/>
      <c r="I638" s="50"/>
      <c r="K638" s="50"/>
      <c r="L638" s="51"/>
      <c r="M638" s="51"/>
      <c r="N638" s="51"/>
    </row>
    <row r="639" spans="1:14" s="57" customFormat="1" x14ac:dyDescent="0.2">
      <c r="A639" s="53" t="s">
        <v>477</v>
      </c>
      <c r="B639" s="53" t="s">
        <v>478</v>
      </c>
      <c r="C639" s="69"/>
      <c r="D639" s="69"/>
      <c r="E639" s="69"/>
      <c r="F639" s="69"/>
      <c r="G639" s="50"/>
      <c r="H639" s="50"/>
      <c r="I639" s="50"/>
      <c r="K639" s="50"/>
      <c r="L639" s="51"/>
      <c r="M639" s="51"/>
      <c r="N639" s="51"/>
    </row>
    <row r="640" spans="1:14" s="57" customFormat="1" ht="28" customHeight="1" x14ac:dyDescent="0.2">
      <c r="A640" s="69"/>
      <c r="B640" s="53" t="s">
        <v>69</v>
      </c>
      <c r="C640" s="217" t="s">
        <v>479</v>
      </c>
      <c r="D640" s="218"/>
      <c r="E640" s="218"/>
      <c r="F640" s="218"/>
      <c r="G640" s="218"/>
      <c r="H640" s="218"/>
      <c r="I640" s="219"/>
      <c r="K640" s="50"/>
      <c r="L640" s="51"/>
      <c r="M640" s="51"/>
      <c r="N640" s="51"/>
    </row>
    <row r="641" spans="1:14" s="57" customFormat="1" ht="27" customHeight="1" x14ac:dyDescent="0.2">
      <c r="A641" s="69"/>
      <c r="B641" s="53" t="s">
        <v>69</v>
      </c>
      <c r="C641" s="217" t="s">
        <v>480</v>
      </c>
      <c r="D641" s="218"/>
      <c r="E641" s="218"/>
      <c r="F641" s="218"/>
      <c r="G641" s="218"/>
      <c r="H641" s="218"/>
      <c r="I641" s="219"/>
      <c r="K641" s="50"/>
      <c r="L641" s="51"/>
      <c r="M641" s="51"/>
      <c r="N641" s="51"/>
    </row>
    <row r="642" spans="1:14" s="57" customFormat="1" ht="29" customHeight="1" x14ac:dyDescent="0.2">
      <c r="A642" s="69"/>
      <c r="B642" s="53" t="s">
        <v>69</v>
      </c>
      <c r="C642" s="217" t="s">
        <v>481</v>
      </c>
      <c r="D642" s="218"/>
      <c r="E642" s="218"/>
      <c r="F642" s="218"/>
      <c r="G642" s="218"/>
      <c r="H642" s="218"/>
      <c r="I642" s="219"/>
      <c r="K642" s="50"/>
      <c r="L642" s="51"/>
      <c r="M642" s="51"/>
      <c r="N642" s="51"/>
    </row>
    <row r="643" spans="1:14" s="57" customFormat="1" ht="28" customHeight="1" x14ac:dyDescent="0.2">
      <c r="A643" s="69"/>
      <c r="B643" s="53" t="s">
        <v>69</v>
      </c>
      <c r="C643" s="217" t="s">
        <v>482</v>
      </c>
      <c r="D643" s="218"/>
      <c r="E643" s="218"/>
      <c r="F643" s="218"/>
      <c r="G643" s="218"/>
      <c r="H643" s="218"/>
      <c r="I643" s="219"/>
      <c r="K643" s="50"/>
      <c r="L643" s="51"/>
      <c r="M643" s="51"/>
      <c r="N643" s="51"/>
    </row>
    <row r="644" spans="1:14" s="57" customFormat="1" x14ac:dyDescent="0.2">
      <c r="A644" s="69"/>
      <c r="B644" s="53" t="s">
        <v>69</v>
      </c>
      <c r="C644" s="53" t="s">
        <v>483</v>
      </c>
      <c r="D644" s="69"/>
      <c r="E644" s="69"/>
      <c r="F644" s="69"/>
      <c r="G644" s="50"/>
      <c r="H644" s="50"/>
      <c r="I644" s="50"/>
      <c r="K644" s="50"/>
      <c r="L644" s="51"/>
      <c r="M644" s="51"/>
      <c r="N644" s="51"/>
    </row>
    <row r="645" spans="1:14" s="57" customFormat="1" x14ac:dyDescent="0.2">
      <c r="A645" s="53"/>
      <c r="B645" s="69"/>
      <c r="C645" s="69"/>
      <c r="D645" s="69"/>
      <c r="E645" s="69"/>
      <c r="F645" s="69"/>
      <c r="G645" s="50"/>
      <c r="H645" s="50"/>
      <c r="I645" s="50"/>
      <c r="K645" s="50"/>
      <c r="L645" s="51"/>
      <c r="M645" s="51"/>
      <c r="N645" s="51"/>
    </row>
    <row r="646" spans="1:14" s="57" customFormat="1" x14ac:dyDescent="0.2">
      <c r="A646" s="69"/>
      <c r="B646" s="50"/>
      <c r="C646" s="50"/>
      <c r="D646" s="69"/>
      <c r="E646" s="69"/>
      <c r="F646" s="69"/>
      <c r="G646" s="50"/>
      <c r="H646" s="50"/>
      <c r="I646" s="50"/>
      <c r="K646" s="50"/>
      <c r="L646" s="51"/>
      <c r="M646" s="51"/>
      <c r="N646" s="51"/>
    </row>
    <row r="647" spans="1:14" s="57" customFormat="1" x14ac:dyDescent="0.2">
      <c r="A647" s="69"/>
      <c r="B647" s="56" t="s">
        <v>484</v>
      </c>
      <c r="C647" s="50"/>
      <c r="D647" s="69"/>
      <c r="E647" s="69"/>
      <c r="F647" s="69"/>
      <c r="G647" s="50"/>
      <c r="H647" s="50"/>
      <c r="I647" s="50"/>
      <c r="K647" s="50"/>
      <c r="L647" s="51"/>
      <c r="M647" s="51"/>
      <c r="N647" s="51"/>
    </row>
    <row r="648" spans="1:14" s="57" customFormat="1" x14ac:dyDescent="0.2">
      <c r="A648" s="53"/>
      <c r="B648" s="69"/>
      <c r="C648" s="69"/>
      <c r="D648" s="69"/>
      <c r="E648" s="69"/>
      <c r="F648" s="69"/>
      <c r="G648" s="50"/>
      <c r="H648" s="50"/>
      <c r="I648" s="50"/>
      <c r="K648" s="50"/>
      <c r="L648" s="51"/>
      <c r="M648" s="51"/>
      <c r="N648" s="51"/>
    </row>
    <row r="649" spans="1:14" s="57" customFormat="1" ht="44" customHeight="1" x14ac:dyDescent="0.2">
      <c r="A649" s="53" t="s">
        <v>485</v>
      </c>
      <c r="B649" s="217" t="s">
        <v>486</v>
      </c>
      <c r="C649" s="218"/>
      <c r="D649" s="218"/>
      <c r="E649" s="218"/>
      <c r="F649" s="218"/>
      <c r="G649" s="218"/>
      <c r="H649" s="218"/>
      <c r="I649" s="219"/>
      <c r="K649" s="50"/>
      <c r="L649" s="51"/>
      <c r="M649" s="51"/>
      <c r="N649" s="51"/>
    </row>
    <row r="650" spans="1:14" s="57" customFormat="1" x14ac:dyDescent="0.2">
      <c r="A650" s="53"/>
      <c r="B650" s="53"/>
      <c r="C650" s="53"/>
      <c r="D650" s="53"/>
      <c r="E650" s="69"/>
      <c r="F650" s="69"/>
      <c r="G650" s="50"/>
      <c r="H650" s="50"/>
      <c r="I650" s="50"/>
      <c r="K650" s="50"/>
      <c r="L650" s="51"/>
      <c r="M650" s="51"/>
      <c r="N650" s="51"/>
    </row>
    <row r="651" spans="1:14" s="57" customFormat="1" x14ac:dyDescent="0.2">
      <c r="A651" s="53" t="s">
        <v>487</v>
      </c>
      <c r="B651" s="53" t="s">
        <v>488</v>
      </c>
      <c r="C651" s="69"/>
      <c r="D651" s="69"/>
      <c r="E651" s="69"/>
      <c r="F651" s="69"/>
      <c r="G651" s="50"/>
      <c r="H651" s="50"/>
      <c r="I651" s="50"/>
      <c r="K651" s="50"/>
      <c r="L651" s="51"/>
      <c r="M651" s="51"/>
      <c r="N651" s="51"/>
    </row>
    <row r="652" spans="1:14" s="57" customFormat="1" ht="28" customHeight="1" x14ac:dyDescent="0.2">
      <c r="A652" s="69"/>
      <c r="B652" s="53" t="s">
        <v>69</v>
      </c>
      <c r="C652" s="217" t="s">
        <v>489</v>
      </c>
      <c r="D652" s="218"/>
      <c r="E652" s="218"/>
      <c r="F652" s="218"/>
      <c r="G652" s="218"/>
      <c r="H652" s="218"/>
      <c r="I652" s="219"/>
      <c r="K652" s="50"/>
      <c r="L652" s="51"/>
      <c r="M652" s="51"/>
      <c r="N652" s="51"/>
    </row>
    <row r="653" spans="1:14" s="57" customFormat="1" ht="28" customHeight="1" x14ac:dyDescent="0.2">
      <c r="A653" s="69"/>
      <c r="B653" s="53" t="s">
        <v>69</v>
      </c>
      <c r="C653" s="217" t="s">
        <v>490</v>
      </c>
      <c r="D653" s="218"/>
      <c r="E653" s="218"/>
      <c r="F653" s="218"/>
      <c r="G653" s="218"/>
      <c r="H653" s="218"/>
      <c r="I653" s="219"/>
      <c r="K653" s="50"/>
      <c r="L653" s="51"/>
      <c r="M653" s="51"/>
      <c r="N653" s="51"/>
    </row>
    <row r="654" spans="1:14" s="57" customFormat="1" ht="54" customHeight="1" x14ac:dyDescent="0.2">
      <c r="A654" s="69"/>
      <c r="B654" s="53" t="s">
        <v>69</v>
      </c>
      <c r="C654" s="217" t="s">
        <v>655</v>
      </c>
      <c r="D654" s="218"/>
      <c r="E654" s="218"/>
      <c r="F654" s="218"/>
      <c r="G654" s="218"/>
      <c r="H654" s="218"/>
      <c r="I654" s="219"/>
      <c r="K654" s="50"/>
      <c r="L654" s="51"/>
      <c r="M654" s="51"/>
      <c r="N654" s="51"/>
    </row>
    <row r="655" spans="1:14" s="57" customFormat="1" ht="28" customHeight="1" x14ac:dyDescent="0.2">
      <c r="A655" s="69"/>
      <c r="B655" s="53" t="s">
        <v>69</v>
      </c>
      <c r="C655" s="217" t="s">
        <v>491</v>
      </c>
      <c r="D655" s="218"/>
      <c r="E655" s="218"/>
      <c r="F655" s="218"/>
      <c r="G655" s="218"/>
      <c r="H655" s="218"/>
      <c r="I655" s="219"/>
      <c r="K655" s="50"/>
      <c r="L655" s="51"/>
      <c r="M655" s="51"/>
      <c r="N655" s="51"/>
    </row>
    <row r="656" spans="1:14" s="57" customFormat="1" x14ac:dyDescent="0.2">
      <c r="A656" s="53"/>
      <c r="B656" s="69"/>
      <c r="C656" s="69"/>
      <c r="D656" s="69"/>
      <c r="E656" s="69"/>
      <c r="F656" s="69"/>
      <c r="G656" s="50"/>
      <c r="H656" s="50"/>
      <c r="I656" s="50"/>
      <c r="K656" s="50"/>
      <c r="L656" s="51"/>
      <c r="M656" s="51"/>
      <c r="N656" s="51"/>
    </row>
    <row r="657" spans="1:14" s="57" customFormat="1" x14ac:dyDescent="0.2">
      <c r="A657" s="53" t="s">
        <v>492</v>
      </c>
      <c r="B657" s="53" t="s">
        <v>493</v>
      </c>
      <c r="C657" s="69"/>
      <c r="D657" s="69"/>
      <c r="E657" s="69"/>
      <c r="F657" s="69"/>
      <c r="G657" s="50"/>
      <c r="H657" s="50"/>
      <c r="I657" s="50"/>
      <c r="K657" s="50"/>
      <c r="L657" s="51"/>
      <c r="M657" s="51"/>
      <c r="N657" s="51"/>
    </row>
    <row r="658" spans="1:14" s="57" customFormat="1" ht="43" customHeight="1" x14ac:dyDescent="0.2">
      <c r="A658" s="69"/>
      <c r="B658" s="53" t="s">
        <v>69</v>
      </c>
      <c r="C658" s="217" t="s">
        <v>494</v>
      </c>
      <c r="D658" s="218"/>
      <c r="E658" s="218"/>
      <c r="F658" s="218"/>
      <c r="G658" s="218"/>
      <c r="H658" s="218"/>
      <c r="I658" s="219"/>
      <c r="K658" s="50"/>
      <c r="L658" s="51"/>
      <c r="M658" s="51"/>
      <c r="N658" s="51"/>
    </row>
    <row r="659" spans="1:14" s="57" customFormat="1" x14ac:dyDescent="0.2">
      <c r="A659" s="69"/>
      <c r="B659" s="53" t="s">
        <v>69</v>
      </c>
      <c r="C659" s="53" t="s">
        <v>495</v>
      </c>
      <c r="D659" s="69"/>
      <c r="E659" s="69"/>
      <c r="F659" s="69"/>
      <c r="G659" s="50"/>
      <c r="H659" s="50"/>
      <c r="I659" s="50"/>
      <c r="K659" s="50"/>
      <c r="L659" s="51"/>
      <c r="M659" s="51"/>
      <c r="N659" s="51"/>
    </row>
    <row r="660" spans="1:14" s="57" customFormat="1" ht="29" customHeight="1" x14ac:dyDescent="0.2">
      <c r="A660" s="69"/>
      <c r="B660" s="53" t="s">
        <v>69</v>
      </c>
      <c r="C660" s="217" t="s">
        <v>496</v>
      </c>
      <c r="D660" s="218"/>
      <c r="E660" s="218"/>
      <c r="F660" s="218"/>
      <c r="G660" s="218"/>
      <c r="H660" s="218"/>
      <c r="I660" s="219"/>
      <c r="K660" s="50"/>
      <c r="L660" s="51"/>
      <c r="M660" s="51"/>
      <c r="N660" s="51"/>
    </row>
    <row r="661" spans="1:14" s="57" customFormat="1" x14ac:dyDescent="0.2">
      <c r="A661" s="69"/>
      <c r="B661" s="53"/>
      <c r="C661" s="53"/>
      <c r="D661" s="69"/>
      <c r="E661" s="69"/>
      <c r="F661" s="69"/>
      <c r="G661" s="50"/>
      <c r="H661" s="50"/>
      <c r="I661" s="50"/>
      <c r="K661" s="50"/>
      <c r="L661" s="51"/>
      <c r="M661" s="51"/>
      <c r="N661" s="51"/>
    </row>
    <row r="662" spans="1:14" s="57" customFormat="1" x14ac:dyDescent="0.2">
      <c r="A662" s="69"/>
      <c r="B662" s="53"/>
      <c r="C662" s="53"/>
      <c r="D662" s="69"/>
      <c r="E662" s="69"/>
      <c r="F662" s="69"/>
      <c r="G662" s="50"/>
      <c r="H662" s="50"/>
      <c r="I662" s="50"/>
      <c r="K662" s="50"/>
      <c r="L662" s="51"/>
      <c r="M662" s="51"/>
      <c r="N662" s="51"/>
    </row>
    <row r="663" spans="1:14" s="57" customFormat="1" x14ac:dyDescent="0.2">
      <c r="A663" s="56" t="s">
        <v>497</v>
      </c>
      <c r="B663" s="56" t="s">
        <v>498</v>
      </c>
      <c r="C663" s="61"/>
      <c r="D663" s="69"/>
      <c r="E663" s="69"/>
      <c r="F663" s="69"/>
      <c r="G663" s="50"/>
      <c r="H663" s="50"/>
      <c r="I663" s="50"/>
      <c r="K663" s="50"/>
      <c r="L663" s="51"/>
      <c r="M663" s="51"/>
      <c r="N663" s="51"/>
    </row>
    <row r="664" spans="1:14" s="57" customFormat="1" x14ac:dyDescent="0.2">
      <c r="A664" s="53"/>
      <c r="B664" s="69"/>
      <c r="C664" s="61"/>
      <c r="D664" s="69"/>
      <c r="E664" s="69"/>
      <c r="F664" s="69"/>
      <c r="G664" s="50"/>
      <c r="H664" s="50"/>
      <c r="I664" s="50"/>
      <c r="K664" s="50"/>
      <c r="L664" s="51"/>
      <c r="M664" s="51"/>
      <c r="N664" s="51"/>
    </row>
    <row r="665" spans="1:14" s="57" customFormat="1" x14ac:dyDescent="0.2">
      <c r="A665" s="69"/>
      <c r="B665" s="56" t="s">
        <v>258</v>
      </c>
      <c r="C665" s="50"/>
      <c r="D665" s="69"/>
      <c r="E665" s="69"/>
      <c r="F665" s="69"/>
      <c r="G665" s="50"/>
      <c r="H665" s="50"/>
      <c r="I665" s="50"/>
      <c r="K665" s="50"/>
      <c r="L665" s="51"/>
      <c r="M665" s="51"/>
      <c r="N665" s="51"/>
    </row>
    <row r="666" spans="1:14" s="57" customFormat="1" x14ac:dyDescent="0.2">
      <c r="A666" s="53"/>
      <c r="B666" s="69"/>
      <c r="C666" s="61"/>
      <c r="D666" s="69"/>
      <c r="E666" s="69"/>
      <c r="F666" s="69"/>
      <c r="G666" s="50"/>
      <c r="H666" s="50"/>
      <c r="I666" s="50"/>
      <c r="K666" s="50"/>
      <c r="L666" s="51"/>
      <c r="M666" s="51"/>
      <c r="N666" s="51"/>
    </row>
    <row r="667" spans="1:14" s="57" customFormat="1" x14ac:dyDescent="0.2">
      <c r="A667" s="53" t="s">
        <v>499</v>
      </c>
      <c r="B667" s="53" t="s">
        <v>656</v>
      </c>
      <c r="C667" s="61"/>
      <c r="D667" s="69"/>
      <c r="E667" s="69"/>
      <c r="F667" s="69"/>
      <c r="G667" s="50"/>
      <c r="H667" s="50"/>
      <c r="I667" s="50"/>
      <c r="K667" s="50"/>
      <c r="L667" s="51"/>
      <c r="M667" s="51"/>
      <c r="N667" s="51"/>
    </row>
    <row r="668" spans="1:14" s="57" customFormat="1" x14ac:dyDescent="0.2">
      <c r="A668" s="53"/>
      <c r="B668" s="69"/>
      <c r="C668" s="61"/>
      <c r="D668" s="69"/>
      <c r="E668" s="69"/>
      <c r="F668" s="69"/>
      <c r="G668" s="50"/>
      <c r="H668" s="50"/>
      <c r="I668" s="50"/>
      <c r="K668" s="50"/>
      <c r="L668" s="51"/>
      <c r="M668" s="51"/>
      <c r="N668" s="51"/>
    </row>
    <row r="669" spans="1:14" s="57" customFormat="1" ht="17" customHeight="1" x14ac:dyDescent="0.2">
      <c r="A669" s="53" t="s">
        <v>500</v>
      </c>
      <c r="B669" s="217" t="s">
        <v>501</v>
      </c>
      <c r="C669" s="218"/>
      <c r="D669" s="218"/>
      <c r="E669" s="218"/>
      <c r="F669" s="218"/>
      <c r="G669" s="218"/>
      <c r="H669" s="218"/>
      <c r="I669" s="219"/>
      <c r="K669" s="50"/>
      <c r="L669" s="51"/>
      <c r="M669" s="51"/>
      <c r="N669" s="51"/>
    </row>
    <row r="670" spans="1:14" s="57" customFormat="1" x14ac:dyDescent="0.2">
      <c r="A670" s="76"/>
      <c r="B670" s="76"/>
      <c r="C670" s="50"/>
      <c r="D670" s="53"/>
      <c r="E670" s="53"/>
      <c r="F670" s="69"/>
      <c r="G670" s="50"/>
      <c r="H670" s="50"/>
      <c r="I670" s="50"/>
      <c r="K670" s="50"/>
      <c r="L670" s="51"/>
      <c r="M670" s="51"/>
      <c r="N670" s="51"/>
    </row>
    <row r="671" spans="1:14" s="57" customFormat="1" ht="41.25" customHeight="1" x14ac:dyDescent="0.2">
      <c r="A671" s="63" t="s">
        <v>502</v>
      </c>
      <c r="B671" s="220" t="s">
        <v>794</v>
      </c>
      <c r="C671" s="218"/>
      <c r="D671" s="218"/>
      <c r="E671" s="218"/>
      <c r="F671" s="218"/>
      <c r="G671" s="218"/>
      <c r="H671" s="218"/>
      <c r="I671" s="219"/>
      <c r="K671" s="50"/>
      <c r="L671" s="51"/>
      <c r="M671" s="51"/>
      <c r="N671" s="51"/>
    </row>
    <row r="672" spans="1:14" s="57" customFormat="1" ht="16" customHeight="1" x14ac:dyDescent="0.2">
      <c r="A672" s="63"/>
      <c r="B672" s="77"/>
      <c r="C672" s="66"/>
      <c r="D672" s="66"/>
      <c r="E672" s="66"/>
      <c r="F672" s="66"/>
      <c r="G672" s="66"/>
      <c r="H672" s="66"/>
      <c r="I672" s="66"/>
      <c r="K672" s="50"/>
      <c r="L672" s="51"/>
      <c r="M672" s="51"/>
      <c r="N672" s="51"/>
    </row>
    <row r="673" spans="1:14" s="57" customFormat="1" x14ac:dyDescent="0.2">
      <c r="A673" s="63"/>
      <c r="B673" s="63"/>
      <c r="C673" s="63"/>
      <c r="D673" s="50"/>
      <c r="E673" s="50"/>
      <c r="F673" s="50"/>
      <c r="G673" s="50"/>
      <c r="H673" s="50"/>
      <c r="I673" s="50"/>
      <c r="K673" s="50"/>
      <c r="L673" s="51"/>
      <c r="M673" s="51"/>
      <c r="N673" s="51"/>
    </row>
    <row r="674" spans="1:14" s="57" customFormat="1" x14ac:dyDescent="0.2">
      <c r="A674" s="63"/>
      <c r="B674" s="60" t="s">
        <v>503</v>
      </c>
      <c r="C674" s="50"/>
      <c r="D674" s="50"/>
      <c r="E674" s="50"/>
      <c r="F674" s="50"/>
      <c r="G674" s="50"/>
      <c r="H674" s="50"/>
      <c r="I674" s="50"/>
      <c r="K674" s="50"/>
      <c r="L674" s="51"/>
      <c r="M674" s="51"/>
      <c r="N674" s="51"/>
    </row>
    <row r="675" spans="1:14" s="57" customFormat="1" x14ac:dyDescent="0.2">
      <c r="A675" s="63"/>
      <c r="B675" s="63"/>
      <c r="C675" s="63"/>
      <c r="D675" s="50"/>
      <c r="E675" s="50"/>
      <c r="F675" s="50"/>
      <c r="G675" s="50"/>
      <c r="H675" s="50"/>
      <c r="I675" s="50"/>
      <c r="K675" s="50"/>
      <c r="L675" s="51"/>
      <c r="M675" s="51"/>
      <c r="N675" s="51"/>
    </row>
    <row r="676" spans="1:14" s="57" customFormat="1" ht="17" customHeight="1" x14ac:dyDescent="0.2">
      <c r="A676" s="63" t="s">
        <v>504</v>
      </c>
      <c r="B676" s="220" t="s">
        <v>505</v>
      </c>
      <c r="C676" s="218"/>
      <c r="D676" s="218"/>
      <c r="E676" s="218"/>
      <c r="F676" s="218"/>
      <c r="G676" s="218"/>
      <c r="H676" s="218"/>
      <c r="I676" s="219"/>
      <c r="K676" s="50"/>
      <c r="L676" s="51"/>
      <c r="M676" s="51"/>
      <c r="N676" s="51"/>
    </row>
    <row r="677" spans="1:14" s="57" customFormat="1" x14ac:dyDescent="0.2">
      <c r="A677" s="63"/>
      <c r="B677" s="63"/>
      <c r="C677" s="63"/>
      <c r="D677" s="50"/>
      <c r="E677" s="50"/>
      <c r="F677" s="50"/>
      <c r="G677" s="50"/>
      <c r="H677" s="50"/>
      <c r="I677" s="50"/>
      <c r="K677" s="50"/>
      <c r="L677" s="51"/>
      <c r="M677" s="51"/>
      <c r="N677" s="51"/>
    </row>
    <row r="678" spans="1:14" s="57" customFormat="1" x14ac:dyDescent="0.2">
      <c r="A678" s="63" t="s">
        <v>506</v>
      </c>
      <c r="B678" s="63" t="s">
        <v>507</v>
      </c>
      <c r="C678" s="63"/>
      <c r="D678" s="50"/>
      <c r="E678" s="50"/>
      <c r="F678" s="50"/>
      <c r="G678" s="50"/>
      <c r="H678" s="50"/>
      <c r="I678" s="50"/>
      <c r="K678" s="50"/>
      <c r="L678" s="51"/>
      <c r="M678" s="51"/>
      <c r="N678" s="51"/>
    </row>
    <row r="679" spans="1:14" s="57" customFormat="1" x14ac:dyDescent="0.2">
      <c r="A679" s="63"/>
      <c r="B679" s="63" t="s">
        <v>69</v>
      </c>
      <c r="C679" s="63" t="s">
        <v>508</v>
      </c>
      <c r="D679" s="50"/>
      <c r="E679" s="50"/>
      <c r="F679" s="50"/>
      <c r="G679" s="50"/>
      <c r="H679" s="50"/>
      <c r="I679" s="50"/>
      <c r="K679" s="50"/>
      <c r="L679" s="51"/>
      <c r="M679" s="51"/>
      <c r="N679" s="51"/>
    </row>
    <row r="680" spans="1:14" s="57" customFormat="1" x14ac:dyDescent="0.2">
      <c r="A680" s="63"/>
      <c r="B680" s="63" t="s">
        <v>69</v>
      </c>
      <c r="C680" s="63" t="s">
        <v>509</v>
      </c>
      <c r="D680" s="50"/>
      <c r="E680" s="50"/>
      <c r="F680" s="50"/>
      <c r="G680" s="50"/>
      <c r="H680" s="50"/>
      <c r="I680" s="50"/>
      <c r="K680" s="50"/>
      <c r="L680" s="51"/>
      <c r="M680" s="51"/>
      <c r="N680" s="51"/>
    </row>
    <row r="681" spans="1:14" s="57" customFormat="1" x14ac:dyDescent="0.2">
      <c r="A681" s="63"/>
      <c r="B681" s="63" t="s">
        <v>69</v>
      </c>
      <c r="C681" s="63" t="s">
        <v>568</v>
      </c>
      <c r="D681" s="50"/>
      <c r="E681" s="50"/>
      <c r="F681" s="50"/>
      <c r="G681" s="50"/>
      <c r="H681" s="50"/>
      <c r="I681" s="50"/>
      <c r="K681" s="50"/>
      <c r="L681" s="51"/>
      <c r="M681" s="51"/>
      <c r="N681" s="51"/>
    </row>
    <row r="682" spans="1:14" s="57" customFormat="1" x14ac:dyDescent="0.2">
      <c r="A682" s="63"/>
      <c r="B682" s="63" t="s">
        <v>69</v>
      </c>
      <c r="C682" s="63" t="s">
        <v>510</v>
      </c>
      <c r="D682" s="50"/>
      <c r="E682" s="50"/>
      <c r="F682" s="50"/>
      <c r="G682" s="50"/>
      <c r="H682" s="50"/>
      <c r="I682" s="50"/>
      <c r="K682" s="50"/>
      <c r="L682" s="51"/>
      <c r="M682" s="51"/>
      <c r="N682" s="51"/>
    </row>
    <row r="683" spans="1:14" s="57" customFormat="1" x14ac:dyDescent="0.2">
      <c r="A683" s="63"/>
      <c r="B683" s="63"/>
      <c r="C683" s="63"/>
      <c r="D683" s="50"/>
      <c r="E683" s="50"/>
      <c r="F683" s="50"/>
      <c r="G683" s="50"/>
      <c r="H683" s="50"/>
      <c r="I683" s="50"/>
      <c r="K683" s="50"/>
      <c r="L683" s="51"/>
      <c r="M683" s="51"/>
      <c r="N683" s="51"/>
    </row>
    <row r="684" spans="1:14" s="57" customFormat="1" x14ac:dyDescent="0.2">
      <c r="A684" s="63" t="s">
        <v>511</v>
      </c>
      <c r="B684" s="63" t="s">
        <v>512</v>
      </c>
      <c r="C684" s="63"/>
      <c r="D684" s="50"/>
      <c r="E684" s="50"/>
      <c r="F684" s="50"/>
      <c r="G684" s="50"/>
      <c r="H684" s="50"/>
      <c r="I684" s="50"/>
      <c r="K684" s="50"/>
      <c r="L684" s="51"/>
      <c r="M684" s="51"/>
      <c r="N684" s="51"/>
    </row>
    <row r="685" spans="1:14" s="57" customFormat="1" ht="16" customHeight="1" x14ac:dyDescent="0.2">
      <c r="A685" s="63"/>
      <c r="B685" s="63" t="s">
        <v>69</v>
      </c>
      <c r="C685" s="220" t="s">
        <v>657</v>
      </c>
      <c r="D685" s="218"/>
      <c r="E685" s="218"/>
      <c r="F685" s="218"/>
      <c r="G685" s="218"/>
      <c r="H685" s="218"/>
      <c r="I685" s="219"/>
      <c r="K685" s="50"/>
      <c r="L685" s="51"/>
      <c r="M685" s="51"/>
      <c r="N685" s="51"/>
    </row>
    <row r="686" spans="1:14" s="57" customFormat="1" x14ac:dyDescent="0.2">
      <c r="A686" s="63"/>
      <c r="B686" s="63"/>
      <c r="C686" s="63"/>
      <c r="D686" s="50"/>
      <c r="E686" s="50"/>
      <c r="F686" s="50"/>
      <c r="G686" s="50"/>
      <c r="H686" s="50"/>
      <c r="I686" s="50"/>
      <c r="K686" s="50"/>
      <c r="L686" s="51"/>
      <c r="M686" s="51"/>
      <c r="N686" s="51"/>
    </row>
    <row r="687" spans="1:14" s="57" customFormat="1" ht="16" customHeight="1" x14ac:dyDescent="0.2">
      <c r="A687" s="63" t="s">
        <v>513</v>
      </c>
      <c r="B687" s="220" t="s">
        <v>514</v>
      </c>
      <c r="C687" s="218"/>
      <c r="D687" s="218"/>
      <c r="E687" s="218"/>
      <c r="F687" s="218"/>
      <c r="G687" s="218"/>
      <c r="H687" s="218"/>
      <c r="I687" s="219"/>
      <c r="K687" s="50"/>
      <c r="L687" s="51"/>
      <c r="M687" s="51"/>
      <c r="N687" s="51"/>
    </row>
    <row r="688" spans="1:14" s="57" customFormat="1" x14ac:dyDescent="0.2">
      <c r="A688" s="63"/>
      <c r="B688" s="63"/>
      <c r="C688" s="63"/>
      <c r="D688" s="50"/>
      <c r="E688" s="50"/>
      <c r="F688" s="50"/>
      <c r="G688" s="50"/>
      <c r="H688" s="50"/>
      <c r="I688" s="50"/>
      <c r="K688" s="50"/>
      <c r="L688" s="51"/>
      <c r="M688" s="51"/>
      <c r="N688" s="51"/>
    </row>
    <row r="689" spans="1:14" s="57" customFormat="1" ht="16" customHeight="1" x14ac:dyDescent="0.2">
      <c r="A689" s="63" t="s">
        <v>515</v>
      </c>
      <c r="B689" s="220" t="s">
        <v>516</v>
      </c>
      <c r="C689" s="218"/>
      <c r="D689" s="218"/>
      <c r="E689" s="218"/>
      <c r="F689" s="218"/>
      <c r="G689" s="218"/>
      <c r="H689" s="218"/>
      <c r="I689" s="219"/>
      <c r="K689" s="50"/>
      <c r="L689" s="51"/>
      <c r="M689" s="51"/>
      <c r="N689" s="51"/>
    </row>
    <row r="690" spans="1:14" s="57" customFormat="1" ht="18" customHeight="1" x14ac:dyDescent="0.2">
      <c r="A690" s="63"/>
      <c r="B690" s="63"/>
      <c r="C690" s="77"/>
      <c r="D690" s="66"/>
      <c r="E690" s="66"/>
      <c r="F690" s="66"/>
      <c r="G690" s="66"/>
      <c r="H690" s="66"/>
      <c r="I690" s="66"/>
      <c r="K690" s="50"/>
      <c r="L690" s="51"/>
      <c r="M690" s="51"/>
      <c r="N690" s="51"/>
    </row>
    <row r="691" spans="1:14" s="57" customFormat="1" x14ac:dyDescent="0.2">
      <c r="A691" s="60" t="s">
        <v>517</v>
      </c>
      <c r="B691" s="60" t="s">
        <v>518</v>
      </c>
      <c r="C691" s="78"/>
      <c r="D691" s="50"/>
      <c r="E691" s="50"/>
      <c r="F691" s="50"/>
      <c r="G691" s="50"/>
      <c r="H691" s="50"/>
      <c r="I691" s="50"/>
      <c r="K691" s="50"/>
      <c r="L691" s="51"/>
      <c r="M691" s="51"/>
      <c r="N691" s="51"/>
    </row>
    <row r="692" spans="1:14" x14ac:dyDescent="0.2">
      <c r="A692" s="63"/>
      <c r="B692" s="63"/>
      <c r="C692" s="63"/>
    </row>
    <row r="693" spans="1:14" x14ac:dyDescent="0.2">
      <c r="A693" s="63" t="s">
        <v>519</v>
      </c>
      <c r="B693" s="63" t="s">
        <v>520</v>
      </c>
      <c r="C693" s="63"/>
    </row>
    <row r="694" spans="1:14" ht="17" customHeight="1" x14ac:dyDescent="0.2">
      <c r="A694" s="63"/>
      <c r="B694" s="63" t="s">
        <v>69</v>
      </c>
      <c r="C694" s="220" t="s">
        <v>521</v>
      </c>
      <c r="D694" s="218"/>
      <c r="E694" s="218"/>
      <c r="F694" s="218"/>
      <c r="G694" s="218"/>
      <c r="H694" s="218"/>
      <c r="I694" s="219"/>
    </row>
    <row r="695" spans="1:14" x14ac:dyDescent="0.2">
      <c r="A695" s="63"/>
      <c r="B695" s="63"/>
      <c r="C695" s="220"/>
      <c r="D695" s="218"/>
      <c r="E695" s="218"/>
      <c r="F695" s="218"/>
      <c r="G695" s="218"/>
      <c r="H695" s="218"/>
      <c r="I695" s="219"/>
    </row>
    <row r="696" spans="1:14" x14ac:dyDescent="0.2">
      <c r="A696" s="63" t="s">
        <v>522</v>
      </c>
      <c r="B696" s="63" t="s">
        <v>523</v>
      </c>
      <c r="C696" s="63"/>
    </row>
    <row r="697" spans="1:14" ht="41" customHeight="1" x14ac:dyDescent="0.2">
      <c r="A697" s="63"/>
      <c r="B697" s="63" t="s">
        <v>69</v>
      </c>
      <c r="C697" s="220" t="s">
        <v>762</v>
      </c>
      <c r="D697" s="218"/>
      <c r="E697" s="218"/>
      <c r="F697" s="218"/>
      <c r="G697" s="218"/>
      <c r="H697" s="218"/>
      <c r="I697" s="219"/>
      <c r="J697" s="158">
        <v>49794</v>
      </c>
    </row>
    <row r="698" spans="1:14" ht="15" customHeight="1" x14ac:dyDescent="0.2">
      <c r="A698" s="63"/>
      <c r="B698" s="63"/>
      <c r="C698" s="77"/>
      <c r="D698" s="66"/>
      <c r="E698" s="66"/>
      <c r="F698" s="66"/>
      <c r="G698" s="66"/>
      <c r="H698" s="66"/>
      <c r="I698" s="66"/>
      <c r="J698" s="72"/>
    </row>
    <row r="699" spans="1:14" x14ac:dyDescent="0.2">
      <c r="A699" s="56" t="s">
        <v>524</v>
      </c>
      <c r="B699" s="56" t="s">
        <v>525</v>
      </c>
      <c r="C699" s="53"/>
      <c r="E699" s="53"/>
      <c r="F699" s="53"/>
      <c r="G699" s="53"/>
      <c r="H699" s="53"/>
    </row>
    <row r="700" spans="1:14" x14ac:dyDescent="0.2">
      <c r="A700" s="53"/>
      <c r="B700" s="53"/>
      <c r="C700" s="53"/>
      <c r="D700" s="53"/>
      <c r="E700" s="53"/>
      <c r="F700" s="53"/>
      <c r="G700" s="53"/>
      <c r="H700" s="53"/>
    </row>
    <row r="701" spans="1:14" ht="43" customHeight="1" x14ac:dyDescent="0.2">
      <c r="A701" s="53" t="s">
        <v>526</v>
      </c>
      <c r="B701" s="217" t="s">
        <v>527</v>
      </c>
      <c r="C701" s="218"/>
      <c r="D701" s="218"/>
      <c r="E701" s="218"/>
      <c r="F701" s="218"/>
      <c r="G701" s="218"/>
      <c r="H701" s="218"/>
      <c r="I701" s="219"/>
    </row>
    <row r="702" spans="1:14" x14ac:dyDescent="0.2">
      <c r="A702" s="53"/>
      <c r="B702" s="53"/>
      <c r="D702" s="53"/>
      <c r="E702" s="53"/>
      <c r="F702" s="53"/>
      <c r="G702" s="53"/>
      <c r="H702" s="53"/>
    </row>
    <row r="703" spans="1:14" ht="62" customHeight="1" x14ac:dyDescent="0.2">
      <c r="A703" s="53" t="s">
        <v>528</v>
      </c>
      <c r="B703" s="221" t="s">
        <v>529</v>
      </c>
      <c r="C703" s="218"/>
      <c r="D703" s="218"/>
      <c r="E703" s="218"/>
      <c r="F703" s="218"/>
      <c r="G703" s="218"/>
      <c r="H703" s="218"/>
      <c r="I703" s="219"/>
    </row>
    <row r="704" spans="1:14" x14ac:dyDescent="0.2">
      <c r="A704" s="53"/>
      <c r="B704" s="53"/>
      <c r="D704" s="53"/>
      <c r="E704" s="53"/>
      <c r="F704" s="53"/>
      <c r="G704" s="53"/>
      <c r="H704" s="53"/>
    </row>
    <row r="705" spans="1:10" ht="19" customHeight="1" x14ac:dyDescent="0.2">
      <c r="A705" s="53" t="s">
        <v>530</v>
      </c>
      <c r="B705" s="217" t="s">
        <v>569</v>
      </c>
      <c r="C705" s="218"/>
      <c r="D705" s="218"/>
      <c r="E705" s="218"/>
      <c r="F705" s="218"/>
      <c r="G705" s="218"/>
      <c r="H705" s="218"/>
      <c r="I705" s="219"/>
    </row>
    <row r="706" spans="1:10" x14ac:dyDescent="0.2">
      <c r="A706" s="53"/>
      <c r="B706" s="53"/>
      <c r="D706" s="53"/>
      <c r="E706" s="53"/>
      <c r="F706" s="53"/>
      <c r="G706" s="53"/>
      <c r="H706" s="53"/>
    </row>
    <row r="707" spans="1:10" ht="29" customHeight="1" x14ac:dyDescent="0.2">
      <c r="A707" s="53" t="s">
        <v>531</v>
      </c>
      <c r="B707" s="217" t="s">
        <v>532</v>
      </c>
      <c r="C707" s="218"/>
      <c r="D707" s="218"/>
      <c r="E707" s="218"/>
      <c r="F707" s="218"/>
      <c r="G707" s="218"/>
      <c r="H707" s="218"/>
      <c r="I707" s="219"/>
    </row>
    <row r="708" spans="1:10" x14ac:dyDescent="0.2">
      <c r="A708" s="53"/>
      <c r="B708" s="53"/>
      <c r="D708" s="53"/>
      <c r="E708" s="53"/>
      <c r="F708" s="53"/>
      <c r="G708" s="53"/>
      <c r="H708" s="53"/>
    </row>
    <row r="709" spans="1:10" ht="28" customHeight="1" x14ac:dyDescent="0.2">
      <c r="A709" s="53" t="s">
        <v>533</v>
      </c>
      <c r="B709" s="217" t="s">
        <v>536</v>
      </c>
      <c r="C709" s="218"/>
      <c r="D709" s="218"/>
      <c r="E709" s="218"/>
      <c r="F709" s="218"/>
      <c r="G709" s="218"/>
      <c r="H709" s="218"/>
      <c r="I709" s="219"/>
    </row>
    <row r="710" spans="1:10" ht="17" customHeight="1" x14ac:dyDescent="0.2">
      <c r="A710" s="53"/>
      <c r="B710" s="80"/>
      <c r="C710" s="66"/>
      <c r="D710" s="66"/>
      <c r="E710" s="66"/>
      <c r="F710" s="66"/>
      <c r="G710" s="66"/>
      <c r="H710" s="66"/>
      <c r="I710" s="66"/>
    </row>
    <row r="711" spans="1:10" x14ac:dyDescent="0.2">
      <c r="A711" s="53"/>
      <c r="B711" s="53"/>
      <c r="C711" s="53"/>
      <c r="D711" s="53"/>
      <c r="E711" s="53"/>
      <c r="F711" s="53"/>
      <c r="G711" s="53"/>
      <c r="H711" s="53"/>
      <c r="J711" s="81"/>
    </row>
    <row r="712" spans="1:10" x14ac:dyDescent="0.2">
      <c r="A712" s="82" t="s">
        <v>534</v>
      </c>
      <c r="B712" s="53"/>
      <c r="C712" s="53"/>
      <c r="D712" s="53"/>
      <c r="E712" s="53"/>
      <c r="F712" s="53"/>
      <c r="G712" s="53"/>
      <c r="H712" s="53"/>
      <c r="I712" s="83" t="s">
        <v>535</v>
      </c>
      <c r="J712" s="84">
        <f>SUM(J1:J710)</f>
        <v>50544</v>
      </c>
    </row>
    <row r="713" spans="1:10" x14ac:dyDescent="0.2">
      <c r="B713" s="53"/>
      <c r="C713" s="53"/>
      <c r="D713" s="53"/>
      <c r="E713" s="53"/>
      <c r="F713" s="53"/>
      <c r="G713" s="53"/>
      <c r="H713" s="53"/>
      <c r="I713" s="85"/>
      <c r="J713" s="79"/>
    </row>
    <row r="714" spans="1:10" s="61" customFormat="1" x14ac:dyDescent="0.15">
      <c r="J714" s="51"/>
    </row>
    <row r="715" spans="1:10" s="61" customFormat="1" x14ac:dyDescent="0.15">
      <c r="J715" s="51"/>
    </row>
    <row r="716" spans="1:10" s="61" customFormat="1" x14ac:dyDescent="0.15">
      <c r="J716" s="51"/>
    </row>
    <row r="717" spans="1:10" s="61" customFormat="1" x14ac:dyDescent="0.15">
      <c r="J717" s="51"/>
    </row>
    <row r="718" spans="1:10" x14ac:dyDescent="0.2">
      <c r="J718" s="51"/>
    </row>
    <row r="719" spans="1:10" x14ac:dyDescent="0.2">
      <c r="J719" s="51"/>
    </row>
    <row r="720" spans="1:10" x14ac:dyDescent="0.2">
      <c r="J720" s="51"/>
    </row>
    <row r="721" spans="10:10" x14ac:dyDescent="0.2">
      <c r="J721" s="51"/>
    </row>
    <row r="722" spans="10:10" x14ac:dyDescent="0.2">
      <c r="J722" s="51"/>
    </row>
    <row r="723" spans="10:10" x14ac:dyDescent="0.2">
      <c r="J723" s="51"/>
    </row>
    <row r="724" spans="10:10" x14ac:dyDescent="0.2">
      <c r="J724" s="51"/>
    </row>
    <row r="725" spans="10:10" x14ac:dyDescent="0.2">
      <c r="J725" s="51"/>
    </row>
    <row r="726" spans="10:10" x14ac:dyDescent="0.2">
      <c r="J726" s="51"/>
    </row>
    <row r="727" spans="10:10" x14ac:dyDescent="0.2">
      <c r="J727" s="51"/>
    </row>
    <row r="728" spans="10:10" x14ac:dyDescent="0.2">
      <c r="J728" s="51"/>
    </row>
    <row r="729" spans="10:10" x14ac:dyDescent="0.2">
      <c r="J729" s="51"/>
    </row>
    <row r="730" spans="10:10" x14ac:dyDescent="0.2">
      <c r="J730" s="51"/>
    </row>
    <row r="731" spans="10:10" x14ac:dyDescent="0.2">
      <c r="J731" s="51"/>
    </row>
    <row r="732" spans="10:10" x14ac:dyDescent="0.2">
      <c r="J732" s="51"/>
    </row>
    <row r="733" spans="10:10" x14ac:dyDescent="0.2">
      <c r="J733" s="51"/>
    </row>
    <row r="734" spans="10:10" x14ac:dyDescent="0.2">
      <c r="J734" s="51"/>
    </row>
    <row r="735" spans="10:10" x14ac:dyDescent="0.2">
      <c r="J735" s="51"/>
    </row>
    <row r="736" spans="10:10" x14ac:dyDescent="0.2">
      <c r="J736" s="51"/>
    </row>
    <row r="737" spans="10:10" x14ac:dyDescent="0.2">
      <c r="J737" s="51"/>
    </row>
    <row r="738" spans="10:10" x14ac:dyDescent="0.2">
      <c r="J738" s="51"/>
    </row>
    <row r="739" spans="10:10" x14ac:dyDescent="0.2">
      <c r="J739" s="51"/>
    </row>
    <row r="740" spans="10:10" x14ac:dyDescent="0.2">
      <c r="J740" s="51"/>
    </row>
    <row r="741" spans="10:10" x14ac:dyDescent="0.2">
      <c r="J741" s="51"/>
    </row>
    <row r="742" spans="10:10" x14ac:dyDescent="0.2">
      <c r="J742" s="51"/>
    </row>
    <row r="743" spans="10:10" x14ac:dyDescent="0.2">
      <c r="J743" s="51"/>
    </row>
    <row r="744" spans="10:10" x14ac:dyDescent="0.2">
      <c r="J744" s="51"/>
    </row>
    <row r="745" spans="10:10" x14ac:dyDescent="0.2">
      <c r="J745" s="51"/>
    </row>
    <row r="746" spans="10:10" x14ac:dyDescent="0.2">
      <c r="J746" s="51"/>
    </row>
    <row r="747" spans="10:10" x14ac:dyDescent="0.2">
      <c r="J747" s="51"/>
    </row>
    <row r="748" spans="10:10" x14ac:dyDescent="0.2">
      <c r="J748" s="51"/>
    </row>
    <row r="749" spans="10:10" x14ac:dyDescent="0.2">
      <c r="J749" s="51"/>
    </row>
    <row r="750" spans="10:10" x14ac:dyDescent="0.2">
      <c r="J750" s="51"/>
    </row>
    <row r="751" spans="10:10" x14ac:dyDescent="0.2">
      <c r="J751" s="51"/>
    </row>
    <row r="752" spans="10:10" x14ac:dyDescent="0.2">
      <c r="J752" s="51"/>
    </row>
    <row r="753" spans="10:10" x14ac:dyDescent="0.2">
      <c r="J753" s="51"/>
    </row>
    <row r="754" spans="10:10" x14ac:dyDescent="0.2">
      <c r="J754" s="51"/>
    </row>
    <row r="755" spans="10:10" x14ac:dyDescent="0.2">
      <c r="J755" s="51"/>
    </row>
    <row r="756" spans="10:10" x14ac:dyDescent="0.2">
      <c r="J756" s="51"/>
    </row>
    <row r="757" spans="10:10" x14ac:dyDescent="0.2">
      <c r="J757" s="51"/>
    </row>
    <row r="758" spans="10:10" x14ac:dyDescent="0.2">
      <c r="J758" s="51"/>
    </row>
    <row r="759" spans="10:10" x14ac:dyDescent="0.2">
      <c r="J759" s="51"/>
    </row>
    <row r="760" spans="10:10" x14ac:dyDescent="0.2">
      <c r="J760" s="51"/>
    </row>
    <row r="761" spans="10:10" x14ac:dyDescent="0.2">
      <c r="J761" s="51"/>
    </row>
    <row r="762" spans="10:10" x14ac:dyDescent="0.2">
      <c r="J762" s="51"/>
    </row>
    <row r="763" spans="10:10" x14ac:dyDescent="0.2">
      <c r="J763" s="51"/>
    </row>
    <row r="764" spans="10:10" x14ac:dyDescent="0.2">
      <c r="J764" s="51"/>
    </row>
    <row r="765" spans="10:10" x14ac:dyDescent="0.2">
      <c r="J765" s="51"/>
    </row>
    <row r="766" spans="10:10" x14ac:dyDescent="0.2">
      <c r="J766" s="51"/>
    </row>
    <row r="767" spans="10:10" x14ac:dyDescent="0.2">
      <c r="J767" s="51"/>
    </row>
    <row r="768" spans="10:10" x14ac:dyDescent="0.2">
      <c r="J768" s="51"/>
    </row>
    <row r="769" spans="10:10" x14ac:dyDescent="0.2">
      <c r="J769" s="51"/>
    </row>
    <row r="770" spans="10:10" x14ac:dyDescent="0.2">
      <c r="J770" s="51"/>
    </row>
    <row r="771" spans="10:10" x14ac:dyDescent="0.2">
      <c r="J771" s="51"/>
    </row>
    <row r="772" spans="10:10" x14ac:dyDescent="0.2">
      <c r="J772" s="51"/>
    </row>
    <row r="773" spans="10:10" x14ac:dyDescent="0.2">
      <c r="J773" s="51"/>
    </row>
    <row r="774" spans="10:10" x14ac:dyDescent="0.2">
      <c r="J774" s="51"/>
    </row>
    <row r="775" spans="10:10" x14ac:dyDescent="0.2">
      <c r="J775" s="51"/>
    </row>
    <row r="776" spans="10:10" x14ac:dyDescent="0.2">
      <c r="J776" s="51"/>
    </row>
    <row r="777" spans="10:10" x14ac:dyDescent="0.2">
      <c r="J777" s="51"/>
    </row>
    <row r="778" spans="10:10" x14ac:dyDescent="0.2">
      <c r="J778" s="51"/>
    </row>
    <row r="779" spans="10:10" x14ac:dyDescent="0.2">
      <c r="J779" s="51"/>
    </row>
    <row r="780" spans="10:10" x14ac:dyDescent="0.2">
      <c r="J780" s="51"/>
    </row>
    <row r="781" spans="10:10" x14ac:dyDescent="0.2">
      <c r="J781" s="51"/>
    </row>
    <row r="782" spans="10:10" x14ac:dyDescent="0.2">
      <c r="J782" s="51"/>
    </row>
    <row r="783" spans="10:10" x14ac:dyDescent="0.2">
      <c r="J783" s="51"/>
    </row>
    <row r="784" spans="10:10" x14ac:dyDescent="0.2">
      <c r="J784" s="51"/>
    </row>
    <row r="785" spans="10:10" x14ac:dyDescent="0.2">
      <c r="J785" s="51"/>
    </row>
    <row r="786" spans="10:10" x14ac:dyDescent="0.2">
      <c r="J786" s="51"/>
    </row>
    <row r="787" spans="10:10" x14ac:dyDescent="0.2">
      <c r="J787" s="51"/>
    </row>
    <row r="788" spans="10:10" x14ac:dyDescent="0.2">
      <c r="J788" s="51"/>
    </row>
    <row r="789" spans="10:10" x14ac:dyDescent="0.2">
      <c r="J789" s="51"/>
    </row>
    <row r="790" spans="10:10" x14ac:dyDescent="0.2">
      <c r="J790" s="51"/>
    </row>
    <row r="791" spans="10:10" x14ac:dyDescent="0.2">
      <c r="J791" s="51"/>
    </row>
    <row r="792" spans="10:10" x14ac:dyDescent="0.2">
      <c r="J792" s="51"/>
    </row>
    <row r="793" spans="10:10" x14ac:dyDescent="0.2">
      <c r="J793" s="51"/>
    </row>
    <row r="794" spans="10:10" x14ac:dyDescent="0.2">
      <c r="J794" s="51"/>
    </row>
    <row r="795" spans="10:10" x14ac:dyDescent="0.2">
      <c r="J795" s="51"/>
    </row>
    <row r="796" spans="10:10" x14ac:dyDescent="0.2">
      <c r="J796" s="51"/>
    </row>
    <row r="797" spans="10:10" x14ac:dyDescent="0.2">
      <c r="J797" s="51"/>
    </row>
    <row r="798" spans="10:10" x14ac:dyDescent="0.2">
      <c r="J798" s="51"/>
    </row>
    <row r="799" spans="10:10" x14ac:dyDescent="0.2">
      <c r="J799" s="51"/>
    </row>
    <row r="800" spans="10:10" x14ac:dyDescent="0.2">
      <c r="J800" s="51"/>
    </row>
    <row r="801" spans="10:10" x14ac:dyDescent="0.2">
      <c r="J801" s="51"/>
    </row>
    <row r="802" spans="10:10" x14ac:dyDescent="0.2">
      <c r="J802" s="51"/>
    </row>
    <row r="803" spans="10:10" x14ac:dyDescent="0.2">
      <c r="J803" s="51"/>
    </row>
    <row r="804" spans="10:10" x14ac:dyDescent="0.2">
      <c r="J804" s="51"/>
    </row>
    <row r="805" spans="10:10" x14ac:dyDescent="0.2">
      <c r="J805" s="51"/>
    </row>
    <row r="806" spans="10:10" x14ac:dyDescent="0.2">
      <c r="J806" s="51"/>
    </row>
    <row r="807" spans="10:10" x14ac:dyDescent="0.2">
      <c r="J807" s="51"/>
    </row>
    <row r="808" spans="10:10" x14ac:dyDescent="0.2">
      <c r="J808" s="51"/>
    </row>
    <row r="809" spans="10:10" x14ac:dyDescent="0.2">
      <c r="J809" s="51"/>
    </row>
    <row r="810" spans="10:10" x14ac:dyDescent="0.2">
      <c r="J810" s="51"/>
    </row>
    <row r="811" spans="10:10" x14ac:dyDescent="0.2">
      <c r="J811" s="51"/>
    </row>
    <row r="812" spans="10:10" x14ac:dyDescent="0.2">
      <c r="J812" s="51"/>
    </row>
    <row r="813" spans="10:10" x14ac:dyDescent="0.2">
      <c r="J813" s="51"/>
    </row>
    <row r="814" spans="10:10" x14ac:dyDescent="0.2">
      <c r="J814" s="51"/>
    </row>
    <row r="815" spans="10:10" x14ac:dyDescent="0.2">
      <c r="J815" s="51"/>
    </row>
    <row r="816" spans="10:10" x14ac:dyDescent="0.2">
      <c r="J816" s="51"/>
    </row>
    <row r="817" spans="10:10" x14ac:dyDescent="0.2">
      <c r="J817" s="51"/>
    </row>
    <row r="818" spans="10:10" x14ac:dyDescent="0.2">
      <c r="J818" s="51"/>
    </row>
    <row r="819" spans="10:10" x14ac:dyDescent="0.2">
      <c r="J819" s="51"/>
    </row>
    <row r="820" spans="10:10" x14ac:dyDescent="0.2">
      <c r="J820" s="51"/>
    </row>
    <row r="821" spans="10:10" x14ac:dyDescent="0.2">
      <c r="J821" s="51"/>
    </row>
    <row r="822" spans="10:10" x14ac:dyDescent="0.2">
      <c r="J822" s="51"/>
    </row>
    <row r="823" spans="10:10" x14ac:dyDescent="0.2">
      <c r="J823" s="51"/>
    </row>
    <row r="824" spans="10:10" x14ac:dyDescent="0.2">
      <c r="J824" s="51"/>
    </row>
    <row r="825" spans="10:10" x14ac:dyDescent="0.2">
      <c r="J825" s="51"/>
    </row>
    <row r="826" spans="10:10" x14ac:dyDescent="0.2">
      <c r="J826" s="51"/>
    </row>
    <row r="827" spans="10:10" x14ac:dyDescent="0.2">
      <c r="J827" s="51"/>
    </row>
    <row r="828" spans="10:10" x14ac:dyDescent="0.2">
      <c r="J828" s="51"/>
    </row>
    <row r="829" spans="10:10" x14ac:dyDescent="0.2">
      <c r="J829" s="51"/>
    </row>
    <row r="830" spans="10:10" x14ac:dyDescent="0.2">
      <c r="J830" s="51"/>
    </row>
    <row r="831" spans="10:10" x14ac:dyDescent="0.2">
      <c r="J831" s="51"/>
    </row>
    <row r="832" spans="10:10" x14ac:dyDescent="0.2">
      <c r="J832" s="51"/>
    </row>
    <row r="833" spans="10:10" x14ac:dyDescent="0.2">
      <c r="J833" s="51"/>
    </row>
    <row r="834" spans="10:10" x14ac:dyDescent="0.2">
      <c r="J834" s="51"/>
    </row>
    <row r="835" spans="10:10" x14ac:dyDescent="0.2">
      <c r="J835" s="51"/>
    </row>
    <row r="836" spans="10:10" x14ac:dyDescent="0.2">
      <c r="J836" s="51"/>
    </row>
    <row r="837" spans="10:10" x14ac:dyDescent="0.2">
      <c r="J837" s="51"/>
    </row>
    <row r="838" spans="10:10" x14ac:dyDescent="0.2">
      <c r="J838" s="51"/>
    </row>
    <row r="839" spans="10:10" x14ac:dyDescent="0.2">
      <c r="J839" s="51"/>
    </row>
    <row r="840" spans="10:10" x14ac:dyDescent="0.2">
      <c r="J840" s="51"/>
    </row>
    <row r="841" spans="10:10" x14ac:dyDescent="0.2">
      <c r="J841" s="51"/>
    </row>
    <row r="842" spans="10:10" x14ac:dyDescent="0.2">
      <c r="J842" s="51"/>
    </row>
    <row r="843" spans="10:10" x14ac:dyDescent="0.2">
      <c r="J843" s="51"/>
    </row>
    <row r="844" spans="10:10" x14ac:dyDescent="0.2">
      <c r="J844" s="51"/>
    </row>
    <row r="845" spans="10:10" x14ac:dyDescent="0.2">
      <c r="J845" s="51"/>
    </row>
    <row r="846" spans="10:10" x14ac:dyDescent="0.2">
      <c r="J846" s="51"/>
    </row>
    <row r="847" spans="10:10" x14ac:dyDescent="0.2">
      <c r="J847" s="51"/>
    </row>
    <row r="848" spans="10:10" x14ac:dyDescent="0.2">
      <c r="J848" s="51"/>
    </row>
    <row r="849" spans="10:10" x14ac:dyDescent="0.2">
      <c r="J849" s="51"/>
    </row>
    <row r="850" spans="10:10" x14ac:dyDescent="0.2">
      <c r="J850" s="51"/>
    </row>
    <row r="851" spans="10:10" x14ac:dyDescent="0.2">
      <c r="J851" s="51"/>
    </row>
    <row r="852" spans="10:10" x14ac:dyDescent="0.2">
      <c r="J852" s="51"/>
    </row>
    <row r="853" spans="10:10" x14ac:dyDescent="0.2">
      <c r="J853" s="51"/>
    </row>
    <row r="854" spans="10:10" x14ac:dyDescent="0.2">
      <c r="J854" s="51"/>
    </row>
    <row r="855" spans="10:10" x14ac:dyDescent="0.2">
      <c r="J855" s="51"/>
    </row>
    <row r="856" spans="10:10" x14ac:dyDescent="0.2">
      <c r="J856" s="51"/>
    </row>
    <row r="857" spans="10:10" x14ac:dyDescent="0.2">
      <c r="J857" s="51"/>
    </row>
    <row r="858" spans="10:10" x14ac:dyDescent="0.2">
      <c r="J858" s="51"/>
    </row>
    <row r="859" spans="10:10" x14ac:dyDescent="0.2">
      <c r="J859" s="51"/>
    </row>
    <row r="860" spans="10:10" x14ac:dyDescent="0.2">
      <c r="J860" s="51"/>
    </row>
    <row r="861" spans="10:10" x14ac:dyDescent="0.2">
      <c r="J861" s="51"/>
    </row>
    <row r="862" spans="10:10" x14ac:dyDescent="0.2">
      <c r="J862" s="51"/>
    </row>
    <row r="863" spans="10:10" x14ac:dyDescent="0.2">
      <c r="J863" s="51"/>
    </row>
    <row r="864" spans="10:10" x14ac:dyDescent="0.2">
      <c r="J864" s="51"/>
    </row>
    <row r="865" spans="10:10" x14ac:dyDescent="0.2">
      <c r="J865" s="51"/>
    </row>
    <row r="866" spans="10:10" x14ac:dyDescent="0.2">
      <c r="J866" s="51"/>
    </row>
    <row r="867" spans="10:10" x14ac:dyDescent="0.2">
      <c r="J867" s="51"/>
    </row>
    <row r="868" spans="10:10" x14ac:dyDescent="0.2">
      <c r="J868" s="51"/>
    </row>
    <row r="869" spans="10:10" x14ac:dyDescent="0.2">
      <c r="J869" s="51"/>
    </row>
    <row r="870" spans="10:10" x14ac:dyDescent="0.2">
      <c r="J870" s="51"/>
    </row>
    <row r="871" spans="10:10" x14ac:dyDescent="0.2">
      <c r="J871" s="51"/>
    </row>
    <row r="872" spans="10:10" x14ac:dyDescent="0.2">
      <c r="J872" s="51"/>
    </row>
    <row r="873" spans="10:10" x14ac:dyDescent="0.2">
      <c r="J873" s="51"/>
    </row>
    <row r="874" spans="10:10" x14ac:dyDescent="0.2">
      <c r="J874" s="51"/>
    </row>
    <row r="875" spans="10:10" x14ac:dyDescent="0.2">
      <c r="J875" s="51"/>
    </row>
    <row r="876" spans="10:10" x14ac:dyDescent="0.2">
      <c r="J876" s="51"/>
    </row>
    <row r="877" spans="10:10" x14ac:dyDescent="0.2">
      <c r="J877" s="51"/>
    </row>
    <row r="878" spans="10:10" x14ac:dyDescent="0.2">
      <c r="J878" s="51"/>
    </row>
    <row r="879" spans="10:10" x14ac:dyDescent="0.2">
      <c r="J879" s="51"/>
    </row>
    <row r="880" spans="10:10" x14ac:dyDescent="0.2">
      <c r="J880" s="51"/>
    </row>
    <row r="881" spans="10:10" x14ac:dyDescent="0.2">
      <c r="J881" s="51"/>
    </row>
    <row r="882" spans="10:10" x14ac:dyDescent="0.2">
      <c r="J882" s="51"/>
    </row>
    <row r="883" spans="10:10" x14ac:dyDescent="0.2">
      <c r="J883" s="51"/>
    </row>
    <row r="884" spans="10:10" x14ac:dyDescent="0.2">
      <c r="J884" s="51"/>
    </row>
    <row r="885" spans="10:10" x14ac:dyDescent="0.2">
      <c r="J885" s="51"/>
    </row>
    <row r="886" spans="10:10" x14ac:dyDescent="0.2">
      <c r="J886" s="51"/>
    </row>
    <row r="887" spans="10:10" x14ac:dyDescent="0.2">
      <c r="J887" s="51"/>
    </row>
    <row r="888" spans="10:10" x14ac:dyDescent="0.2">
      <c r="J888" s="51"/>
    </row>
    <row r="889" spans="10:10" x14ac:dyDescent="0.2">
      <c r="J889" s="51"/>
    </row>
    <row r="890" spans="10:10" x14ac:dyDescent="0.2">
      <c r="J890" s="51"/>
    </row>
    <row r="891" spans="10:10" x14ac:dyDescent="0.2">
      <c r="J891" s="51"/>
    </row>
    <row r="892" spans="10:10" x14ac:dyDescent="0.2">
      <c r="J892" s="51"/>
    </row>
    <row r="893" spans="10:10" x14ac:dyDescent="0.2">
      <c r="J893" s="51"/>
    </row>
    <row r="894" spans="10:10" x14ac:dyDescent="0.2">
      <c r="J894" s="51"/>
    </row>
    <row r="895" spans="10:10" x14ac:dyDescent="0.2">
      <c r="J895" s="51"/>
    </row>
    <row r="896" spans="10:10" x14ac:dyDescent="0.2">
      <c r="J896" s="51"/>
    </row>
    <row r="897" spans="10:10" x14ac:dyDescent="0.2">
      <c r="J897" s="51"/>
    </row>
    <row r="898" spans="10:10" x14ac:dyDescent="0.2">
      <c r="J898" s="51"/>
    </row>
    <row r="899" spans="10:10" x14ac:dyDescent="0.2">
      <c r="J899" s="51"/>
    </row>
    <row r="900" spans="10:10" x14ac:dyDescent="0.2">
      <c r="J900" s="51"/>
    </row>
    <row r="901" spans="10:10" x14ac:dyDescent="0.2">
      <c r="J901" s="51"/>
    </row>
    <row r="902" spans="10:10" x14ac:dyDescent="0.2">
      <c r="J902" s="51"/>
    </row>
    <row r="903" spans="10:10" x14ac:dyDescent="0.2">
      <c r="J903" s="51"/>
    </row>
    <row r="904" spans="10:10" x14ac:dyDescent="0.2">
      <c r="J904" s="51"/>
    </row>
    <row r="905" spans="10:10" x14ac:dyDescent="0.2">
      <c r="J905" s="51"/>
    </row>
    <row r="906" spans="10:10" x14ac:dyDescent="0.2">
      <c r="J906" s="51"/>
    </row>
    <row r="907" spans="10:10" x14ac:dyDescent="0.2">
      <c r="J907" s="51"/>
    </row>
    <row r="908" spans="10:10" x14ac:dyDescent="0.2">
      <c r="J908" s="51"/>
    </row>
    <row r="909" spans="10:10" x14ac:dyDescent="0.2">
      <c r="J909" s="51"/>
    </row>
    <row r="910" spans="10:10" x14ac:dyDescent="0.2">
      <c r="J910" s="51"/>
    </row>
    <row r="911" spans="10:10" x14ac:dyDescent="0.2">
      <c r="J911" s="51"/>
    </row>
    <row r="912" spans="10:10" x14ac:dyDescent="0.2">
      <c r="J912" s="51"/>
    </row>
    <row r="913" spans="10:10" x14ac:dyDescent="0.2">
      <c r="J913" s="51"/>
    </row>
    <row r="914" spans="10:10" x14ac:dyDescent="0.2">
      <c r="J914" s="51"/>
    </row>
    <row r="915" spans="10:10" x14ac:dyDescent="0.2">
      <c r="J915" s="51"/>
    </row>
    <row r="916" spans="10:10" x14ac:dyDescent="0.2">
      <c r="J916" s="51"/>
    </row>
    <row r="917" spans="10:10" x14ac:dyDescent="0.2">
      <c r="J917" s="51"/>
    </row>
    <row r="918" spans="10:10" x14ac:dyDescent="0.2">
      <c r="J918" s="51"/>
    </row>
    <row r="919" spans="10:10" x14ac:dyDescent="0.2">
      <c r="J919" s="51"/>
    </row>
    <row r="920" spans="10:10" x14ac:dyDescent="0.2">
      <c r="J920" s="51"/>
    </row>
    <row r="921" spans="10:10" x14ac:dyDescent="0.2">
      <c r="J921" s="51"/>
    </row>
    <row r="922" spans="10:10" x14ac:dyDescent="0.2">
      <c r="J922" s="51"/>
    </row>
    <row r="923" spans="10:10" x14ac:dyDescent="0.2">
      <c r="J923" s="51"/>
    </row>
    <row r="924" spans="10:10" x14ac:dyDescent="0.2">
      <c r="J924" s="51"/>
    </row>
    <row r="925" spans="10:10" x14ac:dyDescent="0.2">
      <c r="J925" s="51"/>
    </row>
    <row r="926" spans="10:10" x14ac:dyDescent="0.2">
      <c r="J926" s="51"/>
    </row>
    <row r="927" spans="10:10" x14ac:dyDescent="0.2">
      <c r="J927" s="51"/>
    </row>
    <row r="928" spans="10:10" x14ac:dyDescent="0.2">
      <c r="J928" s="51"/>
    </row>
    <row r="929" spans="10:10" x14ac:dyDescent="0.2">
      <c r="J929" s="51"/>
    </row>
    <row r="930" spans="10:10" x14ac:dyDescent="0.2">
      <c r="J930" s="51"/>
    </row>
    <row r="931" spans="10:10" x14ac:dyDescent="0.2">
      <c r="J931" s="51"/>
    </row>
    <row r="932" spans="10:10" x14ac:dyDescent="0.2">
      <c r="J932" s="51"/>
    </row>
    <row r="933" spans="10:10" x14ac:dyDescent="0.2">
      <c r="J933" s="51"/>
    </row>
    <row r="934" spans="10:10" x14ac:dyDescent="0.2">
      <c r="J934" s="51"/>
    </row>
    <row r="935" spans="10:10" x14ac:dyDescent="0.2">
      <c r="J935" s="51"/>
    </row>
    <row r="936" spans="10:10" x14ac:dyDescent="0.2">
      <c r="J936" s="51"/>
    </row>
    <row r="937" spans="10:10" x14ac:dyDescent="0.2">
      <c r="J937" s="51"/>
    </row>
    <row r="938" spans="10:10" x14ac:dyDescent="0.2">
      <c r="J938" s="51"/>
    </row>
    <row r="939" spans="10:10" x14ac:dyDescent="0.2">
      <c r="J939" s="51"/>
    </row>
    <row r="940" spans="10:10" x14ac:dyDescent="0.2">
      <c r="J940" s="51"/>
    </row>
    <row r="941" spans="10:10" x14ac:dyDescent="0.2">
      <c r="J941" s="51"/>
    </row>
    <row r="942" spans="10:10" x14ac:dyDescent="0.2">
      <c r="J942" s="51"/>
    </row>
    <row r="943" spans="10:10" x14ac:dyDescent="0.2">
      <c r="J943" s="51"/>
    </row>
    <row r="944" spans="10:10" x14ac:dyDescent="0.2">
      <c r="J944" s="51"/>
    </row>
    <row r="945" spans="10:10" x14ac:dyDescent="0.2">
      <c r="J945" s="51"/>
    </row>
    <row r="946" spans="10:10" x14ac:dyDescent="0.2">
      <c r="J946" s="51"/>
    </row>
    <row r="947" spans="10:10" x14ac:dyDescent="0.2">
      <c r="J947" s="51"/>
    </row>
    <row r="948" spans="10:10" x14ac:dyDescent="0.2">
      <c r="J948" s="51"/>
    </row>
    <row r="949" spans="10:10" x14ac:dyDescent="0.2">
      <c r="J949" s="51"/>
    </row>
    <row r="950" spans="10:10" x14ac:dyDescent="0.2">
      <c r="J950" s="51"/>
    </row>
    <row r="951" spans="10:10" x14ac:dyDescent="0.2">
      <c r="J951" s="51"/>
    </row>
    <row r="952" spans="10:10" x14ac:dyDescent="0.2">
      <c r="J952" s="51"/>
    </row>
    <row r="953" spans="10:10" x14ac:dyDescent="0.2">
      <c r="J953" s="51"/>
    </row>
    <row r="954" spans="10:10" x14ac:dyDescent="0.2">
      <c r="J954" s="51"/>
    </row>
    <row r="955" spans="10:10" x14ac:dyDescent="0.2">
      <c r="J955" s="51"/>
    </row>
    <row r="956" spans="10:10" x14ac:dyDescent="0.2">
      <c r="J956" s="51"/>
    </row>
    <row r="957" spans="10:10" x14ac:dyDescent="0.2">
      <c r="J957" s="51"/>
    </row>
    <row r="958" spans="10:10" x14ac:dyDescent="0.2">
      <c r="J958" s="51"/>
    </row>
    <row r="959" spans="10:10" x14ac:dyDescent="0.2">
      <c r="J959" s="51"/>
    </row>
    <row r="960" spans="10:10" x14ac:dyDescent="0.2">
      <c r="J960" s="51"/>
    </row>
    <row r="961" spans="10:10" x14ac:dyDescent="0.2">
      <c r="J961" s="51"/>
    </row>
    <row r="962" spans="10:10" x14ac:dyDescent="0.2">
      <c r="J962" s="51"/>
    </row>
    <row r="963" spans="10:10" x14ac:dyDescent="0.2">
      <c r="J963" s="51"/>
    </row>
    <row r="964" spans="10:10" x14ac:dyDescent="0.2">
      <c r="J964" s="51"/>
    </row>
    <row r="965" spans="10:10" x14ac:dyDescent="0.2">
      <c r="J965" s="51"/>
    </row>
    <row r="966" spans="10:10" x14ac:dyDescent="0.2">
      <c r="J966" s="51"/>
    </row>
    <row r="967" spans="10:10" x14ac:dyDescent="0.2">
      <c r="J967" s="51"/>
    </row>
    <row r="968" spans="10:10" x14ac:dyDescent="0.2">
      <c r="J968" s="51"/>
    </row>
    <row r="969" spans="10:10" x14ac:dyDescent="0.2">
      <c r="J969" s="51"/>
    </row>
    <row r="970" spans="10:10" x14ac:dyDescent="0.2">
      <c r="J970" s="51"/>
    </row>
    <row r="971" spans="10:10" x14ac:dyDescent="0.2">
      <c r="J971" s="51"/>
    </row>
    <row r="972" spans="10:10" x14ac:dyDescent="0.2">
      <c r="J972" s="51"/>
    </row>
    <row r="973" spans="10:10" x14ac:dyDescent="0.2">
      <c r="J973" s="51"/>
    </row>
    <row r="974" spans="10:10" x14ac:dyDescent="0.2">
      <c r="J974" s="51"/>
    </row>
    <row r="975" spans="10:10" x14ac:dyDescent="0.2">
      <c r="J975" s="51"/>
    </row>
    <row r="976" spans="10:10" x14ac:dyDescent="0.2">
      <c r="J976" s="51"/>
    </row>
    <row r="977" spans="10:10" x14ac:dyDescent="0.2">
      <c r="J977" s="51"/>
    </row>
    <row r="978" spans="10:10" x14ac:dyDescent="0.2">
      <c r="J978" s="51"/>
    </row>
    <row r="979" spans="10:10" x14ac:dyDescent="0.2">
      <c r="J979" s="51"/>
    </row>
    <row r="980" spans="10:10" x14ac:dyDescent="0.2">
      <c r="J980" s="51"/>
    </row>
    <row r="981" spans="10:10" x14ac:dyDescent="0.2">
      <c r="J981" s="51"/>
    </row>
    <row r="982" spans="10:10" x14ac:dyDescent="0.2">
      <c r="J982" s="51"/>
    </row>
    <row r="983" spans="10:10" x14ac:dyDescent="0.2">
      <c r="J983" s="51"/>
    </row>
    <row r="984" spans="10:10" x14ac:dyDescent="0.2">
      <c r="J984" s="51"/>
    </row>
    <row r="985" spans="10:10" x14ac:dyDescent="0.2">
      <c r="J985" s="51"/>
    </row>
    <row r="986" spans="10:10" x14ac:dyDescent="0.2">
      <c r="J986" s="51"/>
    </row>
    <row r="987" spans="10:10" x14ac:dyDescent="0.2">
      <c r="J987" s="51"/>
    </row>
    <row r="988" spans="10:10" x14ac:dyDescent="0.2">
      <c r="J988" s="51"/>
    </row>
    <row r="989" spans="10:10" x14ac:dyDescent="0.2">
      <c r="J989" s="51"/>
    </row>
    <row r="990" spans="10:10" x14ac:dyDescent="0.2">
      <c r="J990" s="51"/>
    </row>
    <row r="991" spans="10:10" x14ac:dyDescent="0.2">
      <c r="J991" s="51"/>
    </row>
    <row r="992" spans="10:10" x14ac:dyDescent="0.2">
      <c r="J992" s="51"/>
    </row>
    <row r="993" spans="10:10" x14ac:dyDescent="0.2">
      <c r="J993" s="51"/>
    </row>
    <row r="994" spans="10:10" x14ac:dyDescent="0.2">
      <c r="J994" s="51"/>
    </row>
    <row r="995" spans="10:10" x14ac:dyDescent="0.2">
      <c r="J995" s="51"/>
    </row>
    <row r="996" spans="10:10" x14ac:dyDescent="0.2">
      <c r="J996" s="51"/>
    </row>
    <row r="997" spans="10:10" x14ac:dyDescent="0.2">
      <c r="J997" s="51"/>
    </row>
    <row r="998" spans="10:10" x14ac:dyDescent="0.2">
      <c r="J998" s="51"/>
    </row>
    <row r="999" spans="10:10" x14ac:dyDescent="0.2">
      <c r="J999" s="51"/>
    </row>
    <row r="1000" spans="10:10" x14ac:dyDescent="0.2">
      <c r="J1000" s="51"/>
    </row>
    <row r="1001" spans="10:10" x14ac:dyDescent="0.2">
      <c r="J1001" s="51"/>
    </row>
    <row r="1002" spans="10:10" x14ac:dyDescent="0.2">
      <c r="J1002" s="51"/>
    </row>
    <row r="1003" spans="10:10" x14ac:dyDescent="0.2">
      <c r="J1003" s="51"/>
    </row>
    <row r="1004" spans="10:10" x14ac:dyDescent="0.2">
      <c r="J1004" s="51"/>
    </row>
    <row r="1005" spans="10:10" x14ac:dyDescent="0.2">
      <c r="J1005" s="51"/>
    </row>
    <row r="1006" spans="10:10" x14ac:dyDescent="0.2">
      <c r="J1006" s="51"/>
    </row>
    <row r="1007" spans="10:10" x14ac:dyDescent="0.2">
      <c r="J1007" s="51"/>
    </row>
    <row r="1008" spans="10:10" x14ac:dyDescent="0.2">
      <c r="J1008" s="51"/>
    </row>
    <row r="1009" spans="10:10" x14ac:dyDescent="0.2">
      <c r="J1009" s="51"/>
    </row>
    <row r="1010" spans="10:10" x14ac:dyDescent="0.2">
      <c r="J1010" s="51"/>
    </row>
    <row r="1011" spans="10:10" x14ac:dyDescent="0.2">
      <c r="J1011" s="51"/>
    </row>
    <row r="1012" spans="10:10" x14ac:dyDescent="0.2">
      <c r="J1012" s="51"/>
    </row>
    <row r="1013" spans="10:10" x14ac:dyDescent="0.2">
      <c r="J1013" s="51"/>
    </row>
    <row r="1014" spans="10:10" x14ac:dyDescent="0.2">
      <c r="J1014" s="51"/>
    </row>
    <row r="1015" spans="10:10" x14ac:dyDescent="0.2">
      <c r="J1015" s="51"/>
    </row>
    <row r="1016" spans="10:10" x14ac:dyDescent="0.2">
      <c r="J1016" s="51"/>
    </row>
    <row r="1017" spans="10:10" x14ac:dyDescent="0.2">
      <c r="J1017" s="51"/>
    </row>
    <row r="1018" spans="10:10" x14ac:dyDescent="0.2">
      <c r="J1018" s="51"/>
    </row>
    <row r="1019" spans="10:10" x14ac:dyDescent="0.2">
      <c r="J1019" s="51"/>
    </row>
    <row r="1020" spans="10:10" x14ac:dyDescent="0.2">
      <c r="J1020" s="51"/>
    </row>
    <row r="1021" spans="10:10" x14ac:dyDescent="0.2">
      <c r="J1021" s="51"/>
    </row>
    <row r="1022" spans="10:10" x14ac:dyDescent="0.2">
      <c r="J1022" s="51"/>
    </row>
    <row r="1023" spans="10:10" x14ac:dyDescent="0.2">
      <c r="J1023" s="51"/>
    </row>
    <row r="1024" spans="10:10" x14ac:dyDescent="0.2">
      <c r="J1024" s="51"/>
    </row>
    <row r="1025" spans="10:10" x14ac:dyDescent="0.2">
      <c r="J1025" s="51"/>
    </row>
    <row r="1026" spans="10:10" x14ac:dyDescent="0.2">
      <c r="J1026" s="51"/>
    </row>
    <row r="1027" spans="10:10" x14ac:dyDescent="0.2">
      <c r="J1027" s="51"/>
    </row>
    <row r="1028" spans="10:10" x14ac:dyDescent="0.2">
      <c r="J1028" s="51"/>
    </row>
    <row r="1029" spans="10:10" x14ac:dyDescent="0.2">
      <c r="J1029" s="51"/>
    </row>
    <row r="1030" spans="10:10" x14ac:dyDescent="0.2">
      <c r="J1030" s="51"/>
    </row>
    <row r="1031" spans="10:10" x14ac:dyDescent="0.2">
      <c r="J1031" s="51"/>
    </row>
    <row r="1032" spans="10:10" x14ac:dyDescent="0.2">
      <c r="J1032" s="51"/>
    </row>
    <row r="1033" spans="10:10" x14ac:dyDescent="0.2">
      <c r="J1033" s="51"/>
    </row>
  </sheetData>
  <mergeCells count="213">
    <mergeCell ref="C172:I172"/>
    <mergeCell ref="C178:I178"/>
    <mergeCell ref="B219:I219"/>
    <mergeCell ref="C245:I245"/>
    <mergeCell ref="B247:I247"/>
    <mergeCell ref="B10:H10"/>
    <mergeCell ref="B14:I14"/>
    <mergeCell ref="C33:D33"/>
    <mergeCell ref="C34:D34"/>
    <mergeCell ref="C36:D36"/>
    <mergeCell ref="C59:D59"/>
    <mergeCell ref="C60:D60"/>
    <mergeCell ref="B96:I96"/>
    <mergeCell ref="B99:I99"/>
    <mergeCell ref="B81:I81"/>
    <mergeCell ref="B90:I90"/>
    <mergeCell ref="B93:I93"/>
    <mergeCell ref="C61:D61"/>
    <mergeCell ref="C48:D48"/>
    <mergeCell ref="C49:D49"/>
    <mergeCell ref="C58:D58"/>
    <mergeCell ref="C37:D37"/>
    <mergeCell ref="C39:D39"/>
    <mergeCell ref="C41:D41"/>
    <mergeCell ref="C45:D45"/>
    <mergeCell ref="C67:D67"/>
    <mergeCell ref="C71:D71"/>
    <mergeCell ref="C72:D72"/>
    <mergeCell ref="C73:D73"/>
    <mergeCell ref="C46:D46"/>
    <mergeCell ref="C47:D47"/>
    <mergeCell ref="C65:D65"/>
    <mergeCell ref="C66:D66"/>
    <mergeCell ref="B228:I228"/>
    <mergeCell ref="B232:I232"/>
    <mergeCell ref="C239:I239"/>
    <mergeCell ref="C240:I240"/>
    <mergeCell ref="C243:I243"/>
    <mergeCell ref="C111:I111"/>
    <mergeCell ref="B158:I158"/>
    <mergeCell ref="B100:I100"/>
    <mergeCell ref="B102:I102"/>
    <mergeCell ref="B103:I103"/>
    <mergeCell ref="B220:I220"/>
    <mergeCell ref="B222:I222"/>
    <mergeCell ref="C112:I112"/>
    <mergeCell ref="B114:I114"/>
    <mergeCell ref="B122:I122"/>
    <mergeCell ref="D133:I133"/>
    <mergeCell ref="D149:I149"/>
    <mergeCell ref="D150:I150"/>
    <mergeCell ref="D151:I151"/>
    <mergeCell ref="C171:I171"/>
    <mergeCell ref="C244:I244"/>
    <mergeCell ref="C276:I276"/>
    <mergeCell ref="B280:I280"/>
    <mergeCell ref="B282:I282"/>
    <mergeCell ref="C285:I285"/>
    <mergeCell ref="C286:I286"/>
    <mergeCell ref="B258:I258"/>
    <mergeCell ref="B260:I260"/>
    <mergeCell ref="B262:I262"/>
    <mergeCell ref="C263:I263"/>
    <mergeCell ref="C274:I274"/>
    <mergeCell ref="C275:I275"/>
    <mergeCell ref="B251:I251"/>
    <mergeCell ref="C254:I254"/>
    <mergeCell ref="C255:I255"/>
    <mergeCell ref="C256:I256"/>
    <mergeCell ref="B309:I309"/>
    <mergeCell ref="B310:I310"/>
    <mergeCell ref="B312:I312"/>
    <mergeCell ref="B313:I313"/>
    <mergeCell ref="B314:I314"/>
    <mergeCell ref="B318:I318"/>
    <mergeCell ref="B293:I293"/>
    <mergeCell ref="B296:I296"/>
    <mergeCell ref="B304:I304"/>
    <mergeCell ref="B306:I306"/>
    <mergeCell ref="B307:I307"/>
    <mergeCell ref="B308:I308"/>
    <mergeCell ref="B360:I360"/>
    <mergeCell ref="C363:I363"/>
    <mergeCell ref="C364:I364"/>
    <mergeCell ref="B366:I366"/>
    <mergeCell ref="D372:I372"/>
    <mergeCell ref="D374:I374"/>
    <mergeCell ref="B319:I319"/>
    <mergeCell ref="B325:I325"/>
    <mergeCell ref="B330:I330"/>
    <mergeCell ref="B339:I339"/>
    <mergeCell ref="B356:I356"/>
    <mergeCell ref="B358:I358"/>
    <mergeCell ref="D387:I387"/>
    <mergeCell ref="D388:I388"/>
    <mergeCell ref="D389:I389"/>
    <mergeCell ref="B391:I391"/>
    <mergeCell ref="B393:I393"/>
    <mergeCell ref="C396:I396"/>
    <mergeCell ref="D375:I375"/>
    <mergeCell ref="D376:I376"/>
    <mergeCell ref="D377:I377"/>
    <mergeCell ref="D381:I381"/>
    <mergeCell ref="C384:I384"/>
    <mergeCell ref="D385:I385"/>
    <mergeCell ref="B419:I419"/>
    <mergeCell ref="C420:I420"/>
    <mergeCell ref="C422:I422"/>
    <mergeCell ref="C425:I425"/>
    <mergeCell ref="C429:I429"/>
    <mergeCell ref="C430:I430"/>
    <mergeCell ref="B400:I400"/>
    <mergeCell ref="B402:I402"/>
    <mergeCell ref="B404:I404"/>
    <mergeCell ref="B408:I408"/>
    <mergeCell ref="B410:I410"/>
    <mergeCell ref="B412:I412"/>
    <mergeCell ref="C439:I439"/>
    <mergeCell ref="B441:I441"/>
    <mergeCell ref="C444:I444"/>
    <mergeCell ref="C452:I452"/>
    <mergeCell ref="C453:I453"/>
    <mergeCell ref="C455:I455"/>
    <mergeCell ref="C431:I431"/>
    <mergeCell ref="C432:I432"/>
    <mergeCell ref="C433:I433"/>
    <mergeCell ref="C436:I436"/>
    <mergeCell ref="C437:I437"/>
    <mergeCell ref="C438:I438"/>
    <mergeCell ref="C472:I472"/>
    <mergeCell ref="C473:I473"/>
    <mergeCell ref="C474:I474"/>
    <mergeCell ref="C475:I475"/>
    <mergeCell ref="C478:I478"/>
    <mergeCell ref="C479:I479"/>
    <mergeCell ref="C458:I458"/>
    <mergeCell ref="B462:I462"/>
    <mergeCell ref="C463:I463"/>
    <mergeCell ref="C464:I464"/>
    <mergeCell ref="C465:I465"/>
    <mergeCell ref="C469:I469"/>
    <mergeCell ref="C505:I505"/>
    <mergeCell ref="C506:I506"/>
    <mergeCell ref="C507:I507"/>
    <mergeCell ref="B512:I512"/>
    <mergeCell ref="B514:I514"/>
    <mergeCell ref="B516:I516"/>
    <mergeCell ref="C480:I480"/>
    <mergeCell ref="B482:I482"/>
    <mergeCell ref="B487:I487"/>
    <mergeCell ref="B489:I489"/>
    <mergeCell ref="B491:I491"/>
    <mergeCell ref="B495:I495"/>
    <mergeCell ref="B540:I540"/>
    <mergeCell ref="B544:I544"/>
    <mergeCell ref="B555:I555"/>
    <mergeCell ref="B566:I566"/>
    <mergeCell ref="C568:I568"/>
    <mergeCell ref="C570:I570"/>
    <mergeCell ref="B521:I521"/>
    <mergeCell ref="B525:I525"/>
    <mergeCell ref="B529:I529"/>
    <mergeCell ref="B531:I531"/>
    <mergeCell ref="B534:I534"/>
    <mergeCell ref="C537:I537"/>
    <mergeCell ref="C589:I589"/>
    <mergeCell ref="B591:I591"/>
    <mergeCell ref="C593:I593"/>
    <mergeCell ref="C600:I600"/>
    <mergeCell ref="C603:I603"/>
    <mergeCell ref="C572:I572"/>
    <mergeCell ref="C574:I574"/>
    <mergeCell ref="C576:I576"/>
    <mergeCell ref="B578:I578"/>
    <mergeCell ref="B584:I584"/>
    <mergeCell ref="B586:I586"/>
    <mergeCell ref="C592:I592"/>
    <mergeCell ref="B622:I622"/>
    <mergeCell ref="B624:I624"/>
    <mergeCell ref="B630:I630"/>
    <mergeCell ref="B632:I632"/>
    <mergeCell ref="B637:I637"/>
    <mergeCell ref="C640:I640"/>
    <mergeCell ref="C606:I606"/>
    <mergeCell ref="C610:I610"/>
    <mergeCell ref="C611:I611"/>
    <mergeCell ref="C612:I612"/>
    <mergeCell ref="B616:I616"/>
    <mergeCell ref="B620:I620"/>
    <mergeCell ref="C697:I697"/>
    <mergeCell ref="B701:I701"/>
    <mergeCell ref="B703:I703"/>
    <mergeCell ref="B705:I705"/>
    <mergeCell ref="B707:I707"/>
    <mergeCell ref="B709:I709"/>
    <mergeCell ref="B676:I676"/>
    <mergeCell ref="C685:I685"/>
    <mergeCell ref="B687:I687"/>
    <mergeCell ref="B689:I689"/>
    <mergeCell ref="C694:I694"/>
    <mergeCell ref="C695:I695"/>
    <mergeCell ref="C654:I654"/>
    <mergeCell ref="C655:I655"/>
    <mergeCell ref="C658:I658"/>
    <mergeCell ref="C660:I660"/>
    <mergeCell ref="B669:I669"/>
    <mergeCell ref="B671:I671"/>
    <mergeCell ref="C641:I641"/>
    <mergeCell ref="C642:I642"/>
    <mergeCell ref="C643:I643"/>
    <mergeCell ref="B649:I649"/>
    <mergeCell ref="C652:I652"/>
    <mergeCell ref="C653:I653"/>
  </mergeCells>
  <pageMargins left="0.70000000000000007" right="0.70000000000000007" top="0.75000000000000011" bottom="0.75000000000000011" header="0.30000000000000004" footer="0.30000000000000004"/>
  <pageSetup paperSize="9" scale="70" fitToHeight="0" orientation="portrait" horizontalDpi="0" verticalDpi="0" r:id="rId1"/>
  <headerFooter>
    <oddFooter>&amp;C&amp;"Arial,Regular"&amp;8&amp;K000000Page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124"/>
  <sheetViews>
    <sheetView view="pageBreakPreview" topLeftCell="A85" zoomScaleSheetLayoutView="100" workbookViewId="0">
      <selection activeCell="G114" sqref="G114"/>
    </sheetView>
  </sheetViews>
  <sheetFormatPr baseColWidth="10" defaultColWidth="8.83203125" defaultRowHeight="13" x14ac:dyDescent="0.15"/>
  <cols>
    <col min="1" max="1" width="6.33203125" style="16" customWidth="1"/>
    <col min="2" max="2" width="55.5" style="6" customWidth="1"/>
    <col min="3" max="3" width="0.5" style="1" customWidth="1"/>
    <col min="4" max="4" width="6.83203125" style="2" customWidth="1"/>
    <col min="5" max="5" width="4.5" style="3" customWidth="1"/>
    <col min="6" max="6" width="8.6640625" style="4" customWidth="1"/>
    <col min="7" max="7" width="10.83203125" style="35" customWidth="1"/>
    <col min="8" max="8" width="5.6640625" style="5" customWidth="1"/>
    <col min="9" max="12" width="11.6640625" style="5" hidden="1" customWidth="1"/>
    <col min="13" max="13" width="5.6640625" style="5" hidden="1" customWidth="1"/>
    <col min="14" max="17" width="11.6640625" style="5" hidden="1" customWidth="1"/>
    <col min="18" max="16384" width="8.83203125" style="5"/>
  </cols>
  <sheetData>
    <row r="1" spans="1:21" s="8" customFormat="1" ht="17" x14ac:dyDescent="0.2">
      <c r="A1" s="119"/>
      <c r="B1" s="91" t="s">
        <v>804</v>
      </c>
      <c r="C1" s="92"/>
      <c r="D1" s="93"/>
      <c r="E1" s="94"/>
      <c r="F1" s="95"/>
      <c r="G1" s="96"/>
      <c r="H1" s="38"/>
      <c r="I1" s="37" t="s">
        <v>25</v>
      </c>
      <c r="J1" s="22" t="s">
        <v>26</v>
      </c>
      <c r="K1" s="22" t="s">
        <v>27</v>
      </c>
      <c r="L1" s="22" t="s">
        <v>28</v>
      </c>
      <c r="M1" s="21"/>
      <c r="N1" s="22" t="s">
        <v>25</v>
      </c>
      <c r="O1" s="22" t="s">
        <v>26</v>
      </c>
      <c r="P1" s="22" t="s">
        <v>27</v>
      </c>
      <c r="Q1" s="22" t="s">
        <v>28</v>
      </c>
      <c r="U1" s="18"/>
    </row>
    <row r="2" spans="1:21" s="8" customFormat="1" ht="14" x14ac:dyDescent="0.2">
      <c r="A2" s="119"/>
      <c r="B2" s="97"/>
      <c r="C2" s="98"/>
      <c r="D2" s="93"/>
      <c r="E2" s="94"/>
      <c r="F2" s="95"/>
      <c r="G2" s="96"/>
      <c r="H2" s="38"/>
      <c r="I2" s="21"/>
      <c r="J2" s="21"/>
      <c r="K2" s="21"/>
      <c r="L2" s="21"/>
      <c r="M2" s="21"/>
      <c r="N2" s="21"/>
      <c r="O2" s="21"/>
      <c r="P2" s="21"/>
      <c r="Q2" s="21"/>
      <c r="U2" s="18"/>
    </row>
    <row r="3" spans="1:21" s="8" customFormat="1" ht="15" x14ac:dyDescent="0.2">
      <c r="A3" s="119"/>
      <c r="B3" s="99" t="s">
        <v>2</v>
      </c>
      <c r="C3" s="92"/>
      <c r="D3" s="93"/>
      <c r="E3" s="94"/>
      <c r="F3" s="95"/>
      <c r="G3" s="96"/>
      <c r="H3" s="38"/>
      <c r="I3" s="28">
        <v>31.38</v>
      </c>
      <c r="J3" s="25" t="s">
        <v>35</v>
      </c>
      <c r="K3" s="21"/>
      <c r="L3" s="21"/>
      <c r="M3" s="21"/>
      <c r="N3" s="21"/>
      <c r="O3" s="21"/>
      <c r="P3" s="21"/>
      <c r="Q3" s="21"/>
      <c r="U3" s="18"/>
    </row>
    <row r="4" spans="1:21" s="8" customFormat="1" ht="14" x14ac:dyDescent="0.2">
      <c r="A4" s="119"/>
      <c r="B4" s="100"/>
      <c r="C4" s="92"/>
      <c r="D4" s="93"/>
      <c r="E4" s="94"/>
      <c r="F4" s="95"/>
      <c r="G4" s="96"/>
      <c r="H4" s="38"/>
      <c r="I4" s="21"/>
      <c r="J4" s="21"/>
      <c r="K4" s="21"/>
      <c r="L4" s="21"/>
      <c r="M4" s="21"/>
      <c r="N4" s="21"/>
      <c r="O4" s="21"/>
      <c r="P4" s="21"/>
      <c r="Q4" s="21"/>
      <c r="U4" s="18"/>
    </row>
    <row r="5" spans="1:21" s="8" customFormat="1" ht="82" customHeight="1" x14ac:dyDescent="0.2">
      <c r="A5" s="119"/>
      <c r="B5" s="101" t="s">
        <v>1165</v>
      </c>
      <c r="C5" s="92"/>
      <c r="D5" s="93"/>
      <c r="E5" s="94"/>
      <c r="F5" s="95"/>
      <c r="G5" s="96"/>
      <c r="H5" s="38"/>
      <c r="I5" s="21"/>
      <c r="J5" s="21"/>
      <c r="K5" s="21"/>
      <c r="L5" s="21"/>
      <c r="M5" s="21"/>
      <c r="N5" s="21"/>
      <c r="O5" s="21"/>
      <c r="P5" s="21"/>
      <c r="Q5" s="21"/>
      <c r="U5" s="18"/>
    </row>
    <row r="6" spans="1:21" s="8" customFormat="1" ht="14" customHeight="1" x14ac:dyDescent="0.2">
      <c r="A6" s="119"/>
      <c r="B6" s="102"/>
      <c r="C6" s="92"/>
      <c r="D6" s="93"/>
      <c r="E6" s="94"/>
      <c r="F6" s="95"/>
      <c r="G6" s="96"/>
      <c r="H6" s="38"/>
      <c r="I6" s="21"/>
      <c r="J6" s="21"/>
      <c r="K6" s="21"/>
      <c r="L6" s="21"/>
      <c r="M6" s="21"/>
      <c r="N6" s="21"/>
      <c r="O6" s="21"/>
      <c r="P6" s="21"/>
      <c r="Q6" s="21"/>
      <c r="U6" s="18"/>
    </row>
    <row r="7" spans="1:21" s="8" customFormat="1" ht="14" x14ac:dyDescent="0.2">
      <c r="A7" s="119"/>
      <c r="B7" s="103"/>
      <c r="C7" s="92"/>
      <c r="D7" s="93"/>
      <c r="E7" s="94"/>
      <c r="F7" s="95"/>
      <c r="G7" s="96"/>
      <c r="H7" s="38"/>
      <c r="I7" s="21"/>
      <c r="J7" s="21"/>
      <c r="K7" s="21"/>
      <c r="L7" s="21"/>
      <c r="M7" s="21"/>
      <c r="N7" s="21"/>
      <c r="O7" s="21"/>
      <c r="P7" s="21"/>
      <c r="Q7" s="21"/>
      <c r="U7" s="18"/>
    </row>
    <row r="8" spans="1:21" s="8" customFormat="1" ht="15" x14ac:dyDescent="0.2">
      <c r="A8" s="119"/>
      <c r="B8" s="99" t="s">
        <v>3</v>
      </c>
      <c r="C8" s="92"/>
      <c r="D8" s="93"/>
      <c r="E8" s="94"/>
      <c r="F8" s="95"/>
      <c r="G8" s="96"/>
      <c r="H8" s="38"/>
      <c r="I8" s="21"/>
      <c r="J8" s="21"/>
      <c r="K8" s="21"/>
      <c r="L8" s="21"/>
      <c r="M8" s="21"/>
      <c r="N8" s="21"/>
      <c r="O8" s="21"/>
      <c r="P8" s="21"/>
      <c r="Q8" s="21"/>
      <c r="U8" s="18"/>
    </row>
    <row r="9" spans="1:21" s="8" customFormat="1" ht="14" x14ac:dyDescent="0.2">
      <c r="A9" s="119"/>
      <c r="B9" s="97"/>
      <c r="C9" s="92"/>
      <c r="D9" s="93"/>
      <c r="E9" s="94"/>
      <c r="F9" s="95"/>
      <c r="G9" s="96"/>
      <c r="H9" s="38"/>
      <c r="I9" s="21"/>
      <c r="J9" s="21"/>
      <c r="K9" s="21"/>
      <c r="L9" s="21"/>
      <c r="M9" s="21"/>
      <c r="N9" s="21"/>
      <c r="O9" s="21"/>
      <c r="P9" s="21"/>
      <c r="Q9" s="21"/>
      <c r="U9" s="18"/>
    </row>
    <row r="10" spans="1:21" s="8" customFormat="1" ht="15" x14ac:dyDescent="0.2">
      <c r="A10" s="119"/>
      <c r="B10" s="104" t="s">
        <v>2</v>
      </c>
      <c r="C10" s="92"/>
      <c r="D10" s="93"/>
      <c r="E10" s="94"/>
      <c r="F10" s="95"/>
      <c r="G10" s="96"/>
      <c r="H10" s="38"/>
      <c r="I10" s="21"/>
      <c r="J10" s="21"/>
      <c r="K10" s="21"/>
      <c r="L10" s="21"/>
      <c r="M10" s="21"/>
      <c r="N10" s="21"/>
      <c r="O10" s="21"/>
      <c r="P10" s="21"/>
      <c r="Q10" s="21"/>
      <c r="U10" s="18"/>
    </row>
    <row r="11" spans="1:21" s="8" customFormat="1" ht="14" x14ac:dyDescent="0.2">
      <c r="A11" s="119"/>
      <c r="B11" s="103"/>
      <c r="C11" s="92"/>
      <c r="D11" s="93"/>
      <c r="E11" s="94"/>
      <c r="F11" s="95"/>
      <c r="G11" s="96"/>
      <c r="H11" s="38"/>
      <c r="I11" s="21"/>
      <c r="J11" s="21"/>
      <c r="K11" s="21"/>
      <c r="L11" s="21"/>
      <c r="M11" s="21"/>
      <c r="N11" s="21"/>
      <c r="O11" s="21"/>
      <c r="P11" s="21"/>
      <c r="Q11" s="21"/>
      <c r="U11" s="18"/>
    </row>
    <row r="12" spans="1:21" s="8" customFormat="1" ht="122" customHeight="1" x14ac:dyDescent="0.2">
      <c r="A12" s="119"/>
      <c r="B12" s="102" t="s">
        <v>796</v>
      </c>
      <c r="C12" s="92"/>
      <c r="D12" s="93"/>
      <c r="E12" s="94"/>
      <c r="F12" s="95"/>
      <c r="G12" s="96"/>
      <c r="H12" s="38"/>
      <c r="I12" s="21"/>
      <c r="J12" s="21"/>
      <c r="K12" s="21"/>
      <c r="L12" s="21"/>
      <c r="M12" s="21"/>
      <c r="N12" s="21"/>
      <c r="O12" s="21"/>
      <c r="P12" s="21"/>
      <c r="Q12" s="21"/>
      <c r="U12" s="18"/>
    </row>
    <row r="13" spans="1:21" s="8" customFormat="1" ht="14" customHeight="1" x14ac:dyDescent="0.2">
      <c r="A13" s="119"/>
      <c r="B13" s="102"/>
      <c r="C13" s="92"/>
      <c r="D13" s="93"/>
      <c r="E13" s="94"/>
      <c r="F13" s="95"/>
      <c r="G13" s="177"/>
      <c r="H13" s="38"/>
      <c r="I13" s="21"/>
      <c r="J13" s="21"/>
      <c r="K13" s="21"/>
      <c r="L13" s="21"/>
      <c r="M13" s="21"/>
      <c r="N13" s="21"/>
      <c r="O13" s="21"/>
      <c r="P13" s="21"/>
      <c r="Q13" s="21"/>
      <c r="U13" s="18"/>
    </row>
    <row r="14" spans="1:21" s="8" customFormat="1" ht="20" customHeight="1" x14ac:dyDescent="0.2">
      <c r="A14" s="119"/>
      <c r="B14" s="102" t="s">
        <v>766</v>
      </c>
      <c r="C14" s="92"/>
      <c r="D14" s="93"/>
      <c r="E14" s="94"/>
      <c r="F14" s="95"/>
      <c r="G14" s="96"/>
      <c r="H14" s="38"/>
      <c r="I14" s="21"/>
      <c r="J14" s="21"/>
      <c r="K14" s="21"/>
      <c r="L14" s="21"/>
      <c r="M14" s="21"/>
      <c r="N14" s="21"/>
      <c r="O14" s="21"/>
      <c r="P14" s="21"/>
      <c r="Q14" s="21"/>
      <c r="U14" s="18"/>
    </row>
    <row r="15" spans="1:21" s="8" customFormat="1" ht="10" customHeight="1" x14ac:dyDescent="0.2">
      <c r="A15" s="119"/>
      <c r="B15" s="102"/>
      <c r="C15" s="92"/>
      <c r="D15" s="93"/>
      <c r="E15" s="94"/>
      <c r="F15" s="95"/>
      <c r="G15" s="96"/>
      <c r="H15" s="38"/>
      <c r="I15" s="21"/>
      <c r="J15" s="21"/>
      <c r="K15" s="21"/>
      <c r="L15" s="21"/>
      <c r="M15" s="21"/>
      <c r="N15" s="21"/>
      <c r="O15" s="21"/>
      <c r="P15" s="21"/>
      <c r="Q15" s="21"/>
      <c r="U15" s="18"/>
    </row>
    <row r="16" spans="1:21" s="8" customFormat="1" ht="30" customHeight="1" x14ac:dyDescent="0.2">
      <c r="A16" s="119"/>
      <c r="B16" s="102" t="s">
        <v>797</v>
      </c>
      <c r="C16" s="92"/>
      <c r="D16" s="93"/>
      <c r="E16" s="94"/>
      <c r="F16" s="95"/>
      <c r="G16" s="96"/>
      <c r="H16" s="38"/>
      <c r="I16" s="21"/>
      <c r="J16" s="21"/>
      <c r="K16" s="21"/>
      <c r="L16" s="21"/>
      <c r="M16" s="21"/>
      <c r="N16" s="21"/>
      <c r="O16" s="21"/>
      <c r="P16" s="21"/>
      <c r="Q16" s="21"/>
      <c r="U16" s="18"/>
    </row>
    <row r="17" spans="1:21" s="8" customFormat="1" ht="16" customHeight="1" x14ac:dyDescent="0.2">
      <c r="A17" s="119"/>
      <c r="B17" s="102"/>
      <c r="C17" s="92"/>
      <c r="D17" s="93"/>
      <c r="E17" s="94"/>
      <c r="F17" s="95"/>
      <c r="G17" s="96"/>
      <c r="H17" s="38"/>
      <c r="I17" s="21"/>
      <c r="J17" s="21"/>
      <c r="K17" s="21"/>
      <c r="L17" s="21"/>
      <c r="M17" s="21"/>
      <c r="N17" s="21"/>
      <c r="O17" s="21"/>
      <c r="P17" s="21"/>
      <c r="Q17" s="21"/>
      <c r="U17" s="18"/>
    </row>
    <row r="18" spans="1:21" s="8" customFormat="1" ht="16" customHeight="1" x14ac:dyDescent="0.2">
      <c r="A18" s="119"/>
      <c r="B18" s="102" t="s">
        <v>767</v>
      </c>
      <c r="C18" s="92"/>
      <c r="D18" s="93"/>
      <c r="E18" s="94"/>
      <c r="F18" s="95"/>
      <c r="G18" s="96"/>
      <c r="H18" s="38"/>
      <c r="I18" s="21"/>
      <c r="J18" s="21"/>
      <c r="K18" s="21"/>
      <c r="L18" s="21"/>
      <c r="M18" s="21"/>
      <c r="N18" s="21"/>
      <c r="O18" s="21"/>
      <c r="P18" s="21"/>
      <c r="Q18" s="21"/>
      <c r="U18" s="18"/>
    </row>
    <row r="19" spans="1:21" s="8" customFormat="1" ht="10" customHeight="1" x14ac:dyDescent="0.2">
      <c r="A19" s="119"/>
      <c r="B19" s="103"/>
      <c r="C19" s="92"/>
      <c r="D19" s="93"/>
      <c r="E19" s="94"/>
      <c r="F19" s="95"/>
      <c r="G19" s="96"/>
      <c r="H19" s="38"/>
      <c r="I19" s="21"/>
      <c r="J19" s="21"/>
      <c r="K19" s="21"/>
      <c r="L19" s="21"/>
      <c r="M19" s="21"/>
      <c r="N19" s="21"/>
      <c r="O19" s="21"/>
      <c r="P19" s="21"/>
      <c r="Q19" s="21"/>
      <c r="U19" s="18"/>
    </row>
    <row r="20" spans="1:21" s="8" customFormat="1" ht="14" x14ac:dyDescent="0.2">
      <c r="A20" s="119"/>
      <c r="B20" s="97"/>
      <c r="C20" s="92"/>
      <c r="D20" s="93"/>
      <c r="E20" s="94"/>
      <c r="F20" s="95"/>
      <c r="G20" s="96"/>
      <c r="H20" s="38"/>
      <c r="I20" s="21"/>
      <c r="J20" s="21"/>
      <c r="K20" s="21"/>
      <c r="L20" s="21"/>
      <c r="M20" s="21"/>
      <c r="N20" s="21"/>
      <c r="O20" s="21"/>
      <c r="P20" s="21"/>
      <c r="Q20" s="21"/>
      <c r="U20" s="18"/>
    </row>
    <row r="21" spans="1:21" s="8" customFormat="1" ht="15" x14ac:dyDescent="0.2">
      <c r="A21" s="119"/>
      <c r="B21" s="104" t="s">
        <v>4</v>
      </c>
      <c r="C21" s="92"/>
      <c r="D21" s="93"/>
      <c r="E21" s="94"/>
      <c r="F21" s="95"/>
      <c r="G21" s="96"/>
      <c r="H21" s="38"/>
      <c r="I21" s="21"/>
      <c r="J21" s="21"/>
      <c r="K21" s="21"/>
      <c r="L21" s="21"/>
      <c r="M21" s="21"/>
      <c r="N21" s="21">
        <f t="shared" ref="N21:N64" si="0">I21*D21</f>
        <v>0</v>
      </c>
      <c r="O21" s="21">
        <f t="shared" ref="O21:O64" si="1">J21*D21</f>
        <v>0</v>
      </c>
      <c r="P21" s="21">
        <f t="shared" ref="P21:P64" si="2">K21*D21</f>
        <v>0</v>
      </c>
      <c r="Q21" s="21">
        <f t="shared" ref="Q21:Q64" si="3">L21*D21</f>
        <v>0</v>
      </c>
      <c r="U21" s="18"/>
    </row>
    <row r="22" spans="1:21" s="8" customFormat="1" ht="14" x14ac:dyDescent="0.2">
      <c r="A22" s="119"/>
      <c r="B22" s="103"/>
      <c r="C22" s="92"/>
      <c r="D22" s="93"/>
      <c r="E22" s="94"/>
      <c r="F22" s="95"/>
      <c r="G22" s="96"/>
      <c r="H22" s="38"/>
      <c r="I22" s="21"/>
      <c r="J22" s="21"/>
      <c r="K22" s="21"/>
      <c r="L22" s="21"/>
      <c r="M22" s="21"/>
      <c r="N22" s="21">
        <f t="shared" si="0"/>
        <v>0</v>
      </c>
      <c r="O22" s="21">
        <f t="shared" si="1"/>
        <v>0</v>
      </c>
      <c r="P22" s="21">
        <f t="shared" si="2"/>
        <v>0</v>
      </c>
      <c r="Q22" s="21">
        <f t="shared" si="3"/>
        <v>0</v>
      </c>
      <c r="U22" s="18"/>
    </row>
    <row r="23" spans="1:21" s="8" customFormat="1" ht="95" customHeight="1" x14ac:dyDescent="0.2">
      <c r="A23" s="119"/>
      <c r="B23" s="106" t="s">
        <v>770</v>
      </c>
      <c r="C23" s="92"/>
      <c r="D23" s="93"/>
      <c r="E23" s="94"/>
      <c r="F23" s="95"/>
      <c r="G23" s="96"/>
      <c r="H23" s="38"/>
      <c r="I23" s="21"/>
      <c r="J23" s="21"/>
      <c r="K23" s="21"/>
      <c r="L23" s="21"/>
      <c r="M23" s="21"/>
      <c r="N23" s="21">
        <f t="shared" si="0"/>
        <v>0</v>
      </c>
      <c r="O23" s="21">
        <f t="shared" si="1"/>
        <v>0</v>
      </c>
      <c r="P23" s="21">
        <f t="shared" si="2"/>
        <v>0</v>
      </c>
      <c r="Q23" s="21">
        <f t="shared" si="3"/>
        <v>0</v>
      </c>
      <c r="U23" s="18"/>
    </row>
    <row r="24" spans="1:21" s="8" customFormat="1" ht="14" x14ac:dyDescent="0.2">
      <c r="A24" s="119"/>
      <c r="B24" s="97"/>
      <c r="C24" s="92"/>
      <c r="D24" s="93"/>
      <c r="E24" s="94"/>
      <c r="F24" s="95"/>
      <c r="G24" s="96"/>
      <c r="H24" s="38"/>
      <c r="I24" s="21"/>
      <c r="J24" s="21"/>
      <c r="K24" s="21"/>
      <c r="L24" s="21"/>
      <c r="M24" s="21"/>
      <c r="N24" s="21">
        <f t="shared" si="0"/>
        <v>0</v>
      </c>
      <c r="O24" s="21">
        <f t="shared" si="1"/>
        <v>0</v>
      </c>
      <c r="P24" s="21">
        <f t="shared" si="2"/>
        <v>0</v>
      </c>
      <c r="Q24" s="21">
        <f t="shared" si="3"/>
        <v>0</v>
      </c>
      <c r="U24" s="18"/>
    </row>
    <row r="25" spans="1:21" s="8" customFormat="1" ht="33" customHeight="1" x14ac:dyDescent="0.2">
      <c r="A25" s="119"/>
      <c r="B25" s="103" t="s">
        <v>768</v>
      </c>
      <c r="C25" s="92"/>
      <c r="D25" s="105">
        <v>1</v>
      </c>
      <c r="E25" s="94" t="s">
        <v>1</v>
      </c>
      <c r="F25" s="95"/>
      <c r="G25" s="96">
        <f>SUM(D25*F25)</f>
        <v>0</v>
      </c>
      <c r="H25" s="38"/>
      <c r="I25" s="21">
        <v>18</v>
      </c>
      <c r="J25" s="21"/>
      <c r="K25" s="21">
        <f>(28943+1698)+480</f>
        <v>31121</v>
      </c>
      <c r="L25" s="21">
        <v>-2120</v>
      </c>
      <c r="M25" s="21"/>
      <c r="N25" s="21">
        <f t="shared" si="0"/>
        <v>18</v>
      </c>
      <c r="O25" s="21">
        <f t="shared" si="1"/>
        <v>0</v>
      </c>
      <c r="P25" s="21">
        <f t="shared" si="2"/>
        <v>31121</v>
      </c>
      <c r="Q25" s="21">
        <f t="shared" si="3"/>
        <v>-2120</v>
      </c>
      <c r="U25" s="18"/>
    </row>
    <row r="26" spans="1:21" s="8" customFormat="1" ht="14" x14ac:dyDescent="0.2">
      <c r="A26" s="119"/>
      <c r="B26" s="103"/>
      <c r="C26" s="92"/>
      <c r="D26" s="105"/>
      <c r="E26" s="94"/>
      <c r="F26" s="95"/>
      <c r="G26" s="96"/>
      <c r="H26" s="38"/>
      <c r="I26" s="21"/>
      <c r="J26" s="21"/>
      <c r="K26" s="21"/>
      <c r="L26" s="21"/>
      <c r="M26" s="21"/>
      <c r="N26" s="21">
        <f t="shared" si="0"/>
        <v>0</v>
      </c>
      <c r="O26" s="21">
        <f t="shared" si="1"/>
        <v>0</v>
      </c>
      <c r="P26" s="21">
        <f t="shared" si="2"/>
        <v>0</v>
      </c>
      <c r="Q26" s="21">
        <f t="shared" si="3"/>
        <v>0</v>
      </c>
      <c r="U26" s="18"/>
    </row>
    <row r="27" spans="1:21" s="8" customFormat="1" ht="15" x14ac:dyDescent="0.2">
      <c r="A27" s="119"/>
      <c r="B27" s="103" t="s">
        <v>39</v>
      </c>
      <c r="C27" s="92"/>
      <c r="D27" s="105">
        <v>1</v>
      </c>
      <c r="E27" s="94" t="s">
        <v>1</v>
      </c>
      <c r="F27" s="95"/>
      <c r="G27" s="96">
        <f>SUM(D27*F27)</f>
        <v>0</v>
      </c>
      <c r="H27" s="38"/>
      <c r="I27" s="21"/>
      <c r="J27" s="21"/>
      <c r="K27" s="23">
        <f>((305*20)+1630+1040+480+30+400+400)</f>
        <v>10080</v>
      </c>
      <c r="L27" s="21"/>
      <c r="M27" s="21"/>
      <c r="N27" s="21">
        <f t="shared" si="0"/>
        <v>0</v>
      </c>
      <c r="O27" s="21">
        <f t="shared" si="1"/>
        <v>0</v>
      </c>
      <c r="P27" s="21">
        <f t="shared" si="2"/>
        <v>10080</v>
      </c>
      <c r="Q27" s="21">
        <f t="shared" si="3"/>
        <v>0</v>
      </c>
      <c r="U27" s="18"/>
    </row>
    <row r="28" spans="1:21" s="8" customFormat="1" ht="14" x14ac:dyDescent="0.2">
      <c r="A28" s="119"/>
      <c r="B28" s="103"/>
      <c r="C28" s="92"/>
      <c r="D28" s="93"/>
      <c r="E28" s="94"/>
      <c r="F28" s="95"/>
      <c r="G28" s="96"/>
      <c r="H28" s="38"/>
      <c r="I28" s="21"/>
      <c r="J28" s="21"/>
      <c r="K28" s="21"/>
      <c r="L28" s="21"/>
      <c r="M28" s="21"/>
      <c r="N28" s="21">
        <f t="shared" si="0"/>
        <v>0</v>
      </c>
      <c r="O28" s="21">
        <f t="shared" si="1"/>
        <v>0</v>
      </c>
      <c r="P28" s="21">
        <f t="shared" si="2"/>
        <v>0</v>
      </c>
      <c r="Q28" s="21">
        <f t="shared" si="3"/>
        <v>0</v>
      </c>
      <c r="U28" s="18"/>
    </row>
    <row r="29" spans="1:21" s="8" customFormat="1" ht="15" x14ac:dyDescent="0.2">
      <c r="A29" s="119"/>
      <c r="B29" s="103" t="s">
        <v>36</v>
      </c>
      <c r="C29" s="92"/>
      <c r="D29" s="105">
        <v>1</v>
      </c>
      <c r="E29" s="94" t="s">
        <v>1</v>
      </c>
      <c r="F29" s="95"/>
      <c r="G29" s="96">
        <f>SUM(D29*F29)</f>
        <v>0</v>
      </c>
      <c r="H29" s="38"/>
      <c r="I29" s="21"/>
      <c r="J29" s="21"/>
      <c r="K29" s="21"/>
      <c r="L29" s="21"/>
      <c r="M29" s="21"/>
      <c r="N29" s="21">
        <f>I29*D29</f>
        <v>0</v>
      </c>
      <c r="O29" s="21">
        <f>J29*D29</f>
        <v>0</v>
      </c>
      <c r="P29" s="21">
        <f>K29*D29</f>
        <v>0</v>
      </c>
      <c r="Q29" s="21">
        <f>L29*D29</f>
        <v>0</v>
      </c>
      <c r="U29" s="18"/>
    </row>
    <row r="30" spans="1:21" s="8" customFormat="1" ht="14" x14ac:dyDescent="0.2">
      <c r="A30" s="119"/>
      <c r="B30" s="103"/>
      <c r="C30" s="92"/>
      <c r="D30" s="93"/>
      <c r="E30" s="94"/>
      <c r="F30" s="95"/>
      <c r="G30" s="96"/>
      <c r="H30" s="38"/>
      <c r="I30" s="21"/>
      <c r="J30" s="21"/>
      <c r="K30" s="21"/>
      <c r="L30" s="21"/>
      <c r="M30" s="21"/>
      <c r="N30" s="21">
        <f>I30*D30</f>
        <v>0</v>
      </c>
      <c r="O30" s="21">
        <f>J30*D30</f>
        <v>0</v>
      </c>
      <c r="P30" s="21">
        <f>K30*D30</f>
        <v>0</v>
      </c>
      <c r="Q30" s="21">
        <f>L30*D30</f>
        <v>0</v>
      </c>
      <c r="U30" s="18"/>
    </row>
    <row r="31" spans="1:21" s="8" customFormat="1" ht="82" customHeight="1" x14ac:dyDescent="0.2">
      <c r="A31" s="119"/>
      <c r="B31" s="103" t="s">
        <v>769</v>
      </c>
      <c r="C31" s="92"/>
      <c r="D31" s="105">
        <v>1</v>
      </c>
      <c r="E31" s="94" t="s">
        <v>1</v>
      </c>
      <c r="F31" s="95"/>
      <c r="G31" s="96">
        <f>SUM(D31*F31)</f>
        <v>0</v>
      </c>
      <c r="H31" s="38"/>
      <c r="I31" s="21"/>
      <c r="J31" s="21"/>
      <c r="K31" s="21"/>
      <c r="L31" s="21"/>
      <c r="M31" s="21"/>
      <c r="N31" s="21">
        <f t="shared" si="0"/>
        <v>0</v>
      </c>
      <c r="O31" s="21">
        <f t="shared" si="1"/>
        <v>0</v>
      </c>
      <c r="P31" s="21">
        <f t="shared" si="2"/>
        <v>0</v>
      </c>
      <c r="Q31" s="21">
        <f t="shared" si="3"/>
        <v>0</v>
      </c>
      <c r="U31" s="18"/>
    </row>
    <row r="32" spans="1:21" s="8" customFormat="1" ht="12.75" customHeight="1" x14ac:dyDescent="0.2">
      <c r="A32" s="119"/>
      <c r="B32" s="103"/>
      <c r="C32" s="92"/>
      <c r="D32" s="93"/>
      <c r="E32" s="94"/>
      <c r="F32" s="95"/>
      <c r="G32" s="96"/>
      <c r="H32" s="38"/>
      <c r="I32" s="21"/>
      <c r="J32" s="21"/>
      <c r="K32" s="21"/>
      <c r="L32" s="21"/>
      <c r="M32" s="21"/>
      <c r="N32" s="21">
        <f t="shared" si="0"/>
        <v>0</v>
      </c>
      <c r="O32" s="21">
        <f t="shared" si="1"/>
        <v>0</v>
      </c>
      <c r="P32" s="21">
        <f t="shared" si="2"/>
        <v>0</v>
      </c>
      <c r="Q32" s="21">
        <f t="shared" si="3"/>
        <v>0</v>
      </c>
      <c r="U32" s="18"/>
    </row>
    <row r="33" spans="1:21" s="8" customFormat="1" ht="15" x14ac:dyDescent="0.2">
      <c r="A33" s="119"/>
      <c r="B33" s="103" t="s">
        <v>5</v>
      </c>
      <c r="C33" s="92"/>
      <c r="D33" s="105">
        <v>1</v>
      </c>
      <c r="E33" s="94" t="s">
        <v>1</v>
      </c>
      <c r="F33" s="95"/>
      <c r="G33" s="96">
        <f>SUM(D33*F33)</f>
        <v>0</v>
      </c>
      <c r="H33" s="38"/>
      <c r="I33" s="21"/>
      <c r="J33" s="21"/>
      <c r="K33" s="21"/>
      <c r="L33" s="21"/>
      <c r="M33" s="21"/>
      <c r="N33" s="21">
        <f t="shared" si="0"/>
        <v>0</v>
      </c>
      <c r="O33" s="21">
        <f t="shared" si="1"/>
        <v>0</v>
      </c>
      <c r="P33" s="21">
        <f t="shared" si="2"/>
        <v>0</v>
      </c>
      <c r="Q33" s="21">
        <f t="shared" si="3"/>
        <v>0</v>
      </c>
      <c r="U33" s="18"/>
    </row>
    <row r="34" spans="1:21" s="8" customFormat="1" ht="14" x14ac:dyDescent="0.2">
      <c r="A34" s="119"/>
      <c r="B34" s="103"/>
      <c r="C34" s="92"/>
      <c r="D34" s="93"/>
      <c r="E34" s="94"/>
      <c r="F34" s="95"/>
      <c r="G34" s="96"/>
      <c r="H34" s="38"/>
      <c r="I34" s="21"/>
      <c r="J34" s="21"/>
      <c r="K34" s="21"/>
      <c r="L34" s="21"/>
      <c r="M34" s="21"/>
      <c r="N34" s="21">
        <f t="shared" si="0"/>
        <v>0</v>
      </c>
      <c r="O34" s="21">
        <f t="shared" si="1"/>
        <v>0</v>
      </c>
      <c r="P34" s="21">
        <f t="shared" si="2"/>
        <v>0</v>
      </c>
      <c r="Q34" s="21">
        <f t="shared" si="3"/>
        <v>0</v>
      </c>
      <c r="U34" s="18"/>
    </row>
    <row r="35" spans="1:21" s="8" customFormat="1" ht="15" x14ac:dyDescent="0.2">
      <c r="A35" s="119"/>
      <c r="B35" s="103" t="s">
        <v>19</v>
      </c>
      <c r="C35" s="92"/>
      <c r="D35" s="105">
        <v>1</v>
      </c>
      <c r="E35" s="94" t="s">
        <v>1</v>
      </c>
      <c r="F35" s="95"/>
      <c r="G35" s="96">
        <f>SUM(D35*F35)</f>
        <v>0</v>
      </c>
      <c r="H35" s="38"/>
      <c r="I35" s="21"/>
      <c r="J35" s="21"/>
      <c r="K35" s="21"/>
      <c r="L35" s="21"/>
      <c r="M35" s="21"/>
      <c r="N35" s="21">
        <f t="shared" si="0"/>
        <v>0</v>
      </c>
      <c r="O35" s="21">
        <f t="shared" si="1"/>
        <v>0</v>
      </c>
      <c r="P35" s="21">
        <f t="shared" si="2"/>
        <v>0</v>
      </c>
      <c r="Q35" s="21">
        <f t="shared" si="3"/>
        <v>0</v>
      </c>
      <c r="U35" s="18"/>
    </row>
    <row r="36" spans="1:21" s="8" customFormat="1" ht="14" x14ac:dyDescent="0.2">
      <c r="A36" s="119"/>
      <c r="B36" s="103"/>
      <c r="C36" s="92"/>
      <c r="D36" s="93"/>
      <c r="E36" s="94"/>
      <c r="F36" s="95"/>
      <c r="G36" s="96"/>
      <c r="H36" s="38"/>
      <c r="I36" s="21"/>
      <c r="J36" s="21"/>
      <c r="K36" s="21"/>
      <c r="L36" s="21"/>
      <c r="M36" s="21"/>
      <c r="N36" s="21">
        <f t="shared" si="0"/>
        <v>0</v>
      </c>
      <c r="O36" s="21">
        <f t="shared" si="1"/>
        <v>0</v>
      </c>
      <c r="P36" s="21">
        <f t="shared" si="2"/>
        <v>0</v>
      </c>
      <c r="Q36" s="21">
        <f t="shared" si="3"/>
        <v>0</v>
      </c>
      <c r="U36" s="18"/>
    </row>
    <row r="37" spans="1:21" s="8" customFormat="1" ht="15" x14ac:dyDescent="0.2">
      <c r="A37" s="119"/>
      <c r="B37" s="103" t="s">
        <v>36</v>
      </c>
      <c r="C37" s="92"/>
      <c r="D37" s="105">
        <v>1</v>
      </c>
      <c r="E37" s="94" t="s">
        <v>1</v>
      </c>
      <c r="F37" s="95"/>
      <c r="G37" s="96">
        <f>SUM(D37*F37)</f>
        <v>0</v>
      </c>
      <c r="H37" s="38"/>
      <c r="I37" s="21"/>
      <c r="J37" s="21"/>
      <c r="K37" s="21"/>
      <c r="L37" s="21"/>
      <c r="M37" s="21"/>
      <c r="N37" s="21">
        <f t="shared" si="0"/>
        <v>0</v>
      </c>
      <c r="O37" s="21">
        <f t="shared" si="1"/>
        <v>0</v>
      </c>
      <c r="P37" s="21">
        <f t="shared" si="2"/>
        <v>0</v>
      </c>
      <c r="Q37" s="21">
        <f t="shared" si="3"/>
        <v>0</v>
      </c>
      <c r="U37" s="18"/>
    </row>
    <row r="38" spans="1:21" s="8" customFormat="1" ht="14" x14ac:dyDescent="0.2">
      <c r="A38" s="119"/>
      <c r="B38" s="103"/>
      <c r="C38" s="92"/>
      <c r="D38" s="93"/>
      <c r="E38" s="94"/>
      <c r="F38" s="95"/>
      <c r="G38" s="96"/>
      <c r="H38" s="38"/>
      <c r="I38" s="21"/>
      <c r="J38" s="21"/>
      <c r="K38" s="21"/>
      <c r="L38" s="21"/>
      <c r="M38" s="21"/>
      <c r="N38" s="21">
        <f t="shared" si="0"/>
        <v>0</v>
      </c>
      <c r="O38" s="21">
        <f t="shared" si="1"/>
        <v>0</v>
      </c>
      <c r="P38" s="21">
        <f t="shared" si="2"/>
        <v>0</v>
      </c>
      <c r="Q38" s="21">
        <f t="shared" si="3"/>
        <v>0</v>
      </c>
      <c r="U38" s="18"/>
    </row>
    <row r="39" spans="1:21" s="8" customFormat="1" ht="52.5" customHeight="1" x14ac:dyDescent="0.2">
      <c r="A39" s="119"/>
      <c r="B39" s="103" t="s">
        <v>771</v>
      </c>
      <c r="C39" s="92"/>
      <c r="D39" s="105">
        <v>1</v>
      </c>
      <c r="E39" s="94" t="s">
        <v>1</v>
      </c>
      <c r="F39" s="95"/>
      <c r="G39" s="96">
        <f>SUM(D39*F39)</f>
        <v>0</v>
      </c>
      <c r="H39" s="38"/>
      <c r="I39" s="21"/>
      <c r="J39" s="21"/>
      <c r="K39" s="21"/>
      <c r="L39" s="21"/>
      <c r="M39" s="21"/>
      <c r="N39" s="21">
        <f t="shared" si="0"/>
        <v>0</v>
      </c>
      <c r="O39" s="21">
        <f t="shared" si="1"/>
        <v>0</v>
      </c>
      <c r="P39" s="21">
        <f t="shared" si="2"/>
        <v>0</v>
      </c>
      <c r="Q39" s="21">
        <f t="shared" si="3"/>
        <v>0</v>
      </c>
      <c r="U39" s="18"/>
    </row>
    <row r="40" spans="1:21" s="8" customFormat="1" ht="12.75" customHeight="1" x14ac:dyDescent="0.2">
      <c r="A40" s="119"/>
      <c r="B40" s="103"/>
      <c r="C40" s="92"/>
      <c r="D40" s="93"/>
      <c r="E40" s="94"/>
      <c r="F40" s="95"/>
      <c r="G40" s="96"/>
      <c r="H40" s="38"/>
      <c r="I40" s="21"/>
      <c r="J40" s="21"/>
      <c r="K40" s="21"/>
      <c r="L40" s="21"/>
      <c r="M40" s="21"/>
      <c r="N40" s="21">
        <f t="shared" si="0"/>
        <v>0</v>
      </c>
      <c r="O40" s="21">
        <f t="shared" si="1"/>
        <v>0</v>
      </c>
      <c r="P40" s="21">
        <f t="shared" si="2"/>
        <v>0</v>
      </c>
      <c r="Q40" s="21">
        <f t="shared" si="3"/>
        <v>0</v>
      </c>
      <c r="U40" s="18"/>
    </row>
    <row r="41" spans="1:21" s="8" customFormat="1" ht="15" x14ac:dyDescent="0.2">
      <c r="A41" s="119"/>
      <c r="B41" s="103" t="s">
        <v>5</v>
      </c>
      <c r="C41" s="92"/>
      <c r="D41" s="105">
        <v>1</v>
      </c>
      <c r="E41" s="94" t="s">
        <v>1</v>
      </c>
      <c r="F41" s="95"/>
      <c r="G41" s="96">
        <f>SUM(D41*F41)</f>
        <v>0</v>
      </c>
      <c r="H41" s="38"/>
      <c r="I41" s="21"/>
      <c r="J41" s="21"/>
      <c r="K41" s="21"/>
      <c r="L41" s="21"/>
      <c r="M41" s="21"/>
      <c r="N41" s="21">
        <f t="shared" si="0"/>
        <v>0</v>
      </c>
      <c r="O41" s="21">
        <f t="shared" si="1"/>
        <v>0</v>
      </c>
      <c r="P41" s="21">
        <f t="shared" si="2"/>
        <v>0</v>
      </c>
      <c r="Q41" s="21">
        <f t="shared" si="3"/>
        <v>0</v>
      </c>
      <c r="U41" s="18"/>
    </row>
    <row r="42" spans="1:21" s="8" customFormat="1" ht="14" x14ac:dyDescent="0.2">
      <c r="A42" s="119"/>
      <c r="B42" s="103"/>
      <c r="C42" s="92"/>
      <c r="D42" s="93"/>
      <c r="E42" s="94"/>
      <c r="F42" s="95"/>
      <c r="G42" s="96"/>
      <c r="H42" s="38"/>
      <c r="I42" s="21"/>
      <c r="J42" s="21"/>
      <c r="K42" s="21"/>
      <c r="L42" s="21"/>
      <c r="M42" s="21"/>
      <c r="N42" s="21">
        <f t="shared" si="0"/>
        <v>0</v>
      </c>
      <c r="O42" s="21">
        <f t="shared" si="1"/>
        <v>0</v>
      </c>
      <c r="P42" s="21">
        <f t="shared" si="2"/>
        <v>0</v>
      </c>
      <c r="Q42" s="21">
        <f t="shared" si="3"/>
        <v>0</v>
      </c>
      <c r="U42" s="18"/>
    </row>
    <row r="43" spans="1:21" s="8" customFormat="1" ht="15" x14ac:dyDescent="0.2">
      <c r="A43" s="119"/>
      <c r="B43" s="103" t="s">
        <v>19</v>
      </c>
      <c r="C43" s="92"/>
      <c r="D43" s="105">
        <v>1</v>
      </c>
      <c r="E43" s="94" t="s">
        <v>1</v>
      </c>
      <c r="F43" s="95"/>
      <c r="G43" s="96">
        <f>SUM(D43*F43)</f>
        <v>0</v>
      </c>
      <c r="H43" s="38"/>
      <c r="I43" s="21"/>
      <c r="J43" s="21"/>
      <c r="K43" s="21"/>
      <c r="L43" s="21"/>
      <c r="M43" s="21"/>
      <c r="N43" s="21">
        <f t="shared" si="0"/>
        <v>0</v>
      </c>
      <c r="O43" s="21">
        <f t="shared" si="1"/>
        <v>0</v>
      </c>
      <c r="P43" s="21">
        <f t="shared" si="2"/>
        <v>0</v>
      </c>
      <c r="Q43" s="21">
        <f t="shared" si="3"/>
        <v>0</v>
      </c>
      <c r="U43" s="18"/>
    </row>
    <row r="44" spans="1:21" s="8" customFormat="1" ht="14" x14ac:dyDescent="0.2">
      <c r="A44" s="119"/>
      <c r="B44" s="103"/>
      <c r="C44" s="92"/>
      <c r="D44" s="93"/>
      <c r="E44" s="94"/>
      <c r="F44" s="95"/>
      <c r="G44" s="96"/>
      <c r="H44" s="38"/>
      <c r="I44" s="21"/>
      <c r="J44" s="21"/>
      <c r="K44" s="21"/>
      <c r="L44" s="21"/>
      <c r="M44" s="21"/>
      <c r="N44" s="21">
        <f t="shared" si="0"/>
        <v>0</v>
      </c>
      <c r="O44" s="21">
        <f t="shared" si="1"/>
        <v>0</v>
      </c>
      <c r="P44" s="21">
        <f t="shared" si="2"/>
        <v>0</v>
      </c>
      <c r="Q44" s="21">
        <f t="shared" si="3"/>
        <v>0</v>
      </c>
      <c r="U44" s="18"/>
    </row>
    <row r="45" spans="1:21" s="8" customFormat="1" ht="15" x14ac:dyDescent="0.2">
      <c r="A45" s="119"/>
      <c r="B45" s="103" t="s">
        <v>37</v>
      </c>
      <c r="C45" s="92"/>
      <c r="D45" s="105">
        <v>1</v>
      </c>
      <c r="E45" s="94" t="s">
        <v>1</v>
      </c>
      <c r="F45" s="95"/>
      <c r="G45" s="96">
        <f>SUM(D45*F45)</f>
        <v>0</v>
      </c>
      <c r="H45" s="38"/>
      <c r="I45" s="21"/>
      <c r="J45" s="21"/>
      <c r="K45" s="21"/>
      <c r="L45" s="21"/>
      <c r="M45" s="21"/>
      <c r="N45" s="21">
        <f t="shared" si="0"/>
        <v>0</v>
      </c>
      <c r="O45" s="21">
        <f t="shared" si="1"/>
        <v>0</v>
      </c>
      <c r="P45" s="21">
        <f t="shared" si="2"/>
        <v>0</v>
      </c>
      <c r="Q45" s="21">
        <f t="shared" si="3"/>
        <v>0</v>
      </c>
      <c r="U45" s="18"/>
    </row>
    <row r="46" spans="1:21" s="8" customFormat="1" ht="14" x14ac:dyDescent="0.2">
      <c r="A46" s="119"/>
      <c r="B46" s="103"/>
      <c r="C46" s="92"/>
      <c r="D46" s="93"/>
      <c r="E46" s="94"/>
      <c r="F46" s="95"/>
      <c r="G46" s="96"/>
      <c r="H46" s="38"/>
      <c r="I46" s="21"/>
      <c r="J46" s="21"/>
      <c r="K46" s="21"/>
      <c r="L46" s="21"/>
      <c r="M46" s="21"/>
      <c r="N46" s="21">
        <f t="shared" si="0"/>
        <v>0</v>
      </c>
      <c r="O46" s="21">
        <f t="shared" si="1"/>
        <v>0</v>
      </c>
      <c r="P46" s="21">
        <f t="shared" si="2"/>
        <v>0</v>
      </c>
      <c r="Q46" s="21">
        <f t="shared" si="3"/>
        <v>0</v>
      </c>
      <c r="U46" s="18"/>
    </row>
    <row r="47" spans="1:21" s="8" customFormat="1" ht="14" x14ac:dyDescent="0.2">
      <c r="A47" s="119"/>
      <c r="B47" s="103"/>
      <c r="C47" s="92"/>
      <c r="D47" s="93"/>
      <c r="E47" s="94"/>
      <c r="F47" s="95"/>
      <c r="G47" s="96"/>
      <c r="H47" s="38"/>
      <c r="I47" s="21"/>
      <c r="J47" s="21"/>
      <c r="K47" s="21"/>
      <c r="L47" s="21"/>
      <c r="M47" s="21"/>
      <c r="N47" s="21">
        <f t="shared" si="0"/>
        <v>0</v>
      </c>
      <c r="O47" s="21">
        <f t="shared" si="1"/>
        <v>0</v>
      </c>
      <c r="P47" s="21">
        <f t="shared" si="2"/>
        <v>0</v>
      </c>
      <c r="Q47" s="21">
        <f t="shared" si="3"/>
        <v>0</v>
      </c>
      <c r="U47" s="18"/>
    </row>
    <row r="48" spans="1:21" s="8" customFormat="1" ht="15" x14ac:dyDescent="0.2">
      <c r="A48" s="119"/>
      <c r="B48" s="104" t="s">
        <v>38</v>
      </c>
      <c r="C48" s="92"/>
      <c r="D48" s="93"/>
      <c r="E48" s="94"/>
      <c r="F48" s="95"/>
      <c r="G48" s="96"/>
      <c r="H48" s="38"/>
      <c r="I48" s="21"/>
      <c r="J48" s="21"/>
      <c r="K48" s="21"/>
      <c r="L48" s="21"/>
      <c r="M48" s="21"/>
      <c r="N48" s="21">
        <f t="shared" si="0"/>
        <v>0</v>
      </c>
      <c r="O48" s="21">
        <f t="shared" si="1"/>
        <v>0</v>
      </c>
      <c r="P48" s="21">
        <f t="shared" si="2"/>
        <v>0</v>
      </c>
      <c r="Q48" s="21">
        <f t="shared" si="3"/>
        <v>0</v>
      </c>
      <c r="U48" s="18"/>
    </row>
    <row r="49" spans="1:21" s="8" customFormat="1" ht="14" x14ac:dyDescent="0.2">
      <c r="A49" s="119"/>
      <c r="B49" s="103"/>
      <c r="C49" s="92"/>
      <c r="D49" s="93"/>
      <c r="E49" s="94"/>
      <c r="F49" s="95"/>
      <c r="G49" s="96"/>
      <c r="H49" s="38"/>
      <c r="I49" s="21"/>
      <c r="J49" s="21"/>
      <c r="K49" s="21"/>
      <c r="L49" s="21"/>
      <c r="M49" s="21"/>
      <c r="N49" s="21">
        <f t="shared" si="0"/>
        <v>0</v>
      </c>
      <c r="O49" s="21">
        <f t="shared" si="1"/>
        <v>0</v>
      </c>
      <c r="P49" s="21">
        <f t="shared" si="2"/>
        <v>0</v>
      </c>
      <c r="Q49" s="21">
        <f t="shared" si="3"/>
        <v>0</v>
      </c>
      <c r="U49" s="18"/>
    </row>
    <row r="50" spans="1:21" s="8" customFormat="1" ht="70" x14ac:dyDescent="0.2">
      <c r="A50" s="119"/>
      <c r="B50" s="106" t="s">
        <v>774</v>
      </c>
      <c r="C50" s="92"/>
      <c r="D50" s="105">
        <v>1</v>
      </c>
      <c r="E50" s="94" t="s">
        <v>1</v>
      </c>
      <c r="F50" s="95"/>
      <c r="G50" s="96">
        <f>SUM(D50*F50)</f>
        <v>0</v>
      </c>
      <c r="H50" s="38"/>
      <c r="I50" s="21"/>
      <c r="J50" s="21"/>
      <c r="K50" s="21"/>
      <c r="L50" s="21"/>
      <c r="M50" s="21"/>
      <c r="N50" s="21">
        <f t="shared" si="0"/>
        <v>0</v>
      </c>
      <c r="O50" s="21">
        <f t="shared" si="1"/>
        <v>0</v>
      </c>
      <c r="P50" s="21">
        <f t="shared" si="2"/>
        <v>0</v>
      </c>
      <c r="Q50" s="21">
        <f t="shared" si="3"/>
        <v>0</v>
      </c>
      <c r="U50" s="18"/>
    </row>
    <row r="51" spans="1:21" s="8" customFormat="1" ht="14" x14ac:dyDescent="0.2">
      <c r="A51" s="119"/>
      <c r="B51" s="97"/>
      <c r="C51" s="92"/>
      <c r="D51" s="93"/>
      <c r="E51" s="94"/>
      <c r="F51" s="95"/>
      <c r="G51" s="96"/>
      <c r="H51" s="38"/>
      <c r="I51" s="21"/>
      <c r="J51" s="21"/>
      <c r="K51" s="21"/>
      <c r="L51" s="21"/>
      <c r="M51" s="21"/>
      <c r="N51" s="21">
        <f t="shared" si="0"/>
        <v>0</v>
      </c>
      <c r="O51" s="21">
        <f t="shared" si="1"/>
        <v>0</v>
      </c>
      <c r="P51" s="21">
        <f t="shared" si="2"/>
        <v>0</v>
      </c>
      <c r="Q51" s="21">
        <f t="shared" si="3"/>
        <v>0</v>
      </c>
      <c r="U51" s="18"/>
    </row>
    <row r="52" spans="1:21" s="8" customFormat="1" ht="46" customHeight="1" x14ac:dyDescent="0.2">
      <c r="A52" s="119"/>
      <c r="B52" s="106" t="s">
        <v>21</v>
      </c>
      <c r="C52" s="92"/>
      <c r="D52" s="105">
        <v>1</v>
      </c>
      <c r="E52" s="94" t="s">
        <v>1</v>
      </c>
      <c r="F52" s="95"/>
      <c r="G52" s="96">
        <f>SUM(D52*F52)</f>
        <v>0</v>
      </c>
      <c r="H52" s="38"/>
      <c r="I52" s="21"/>
      <c r="J52" s="21"/>
      <c r="K52" s="21"/>
      <c r="L52" s="21"/>
      <c r="M52" s="21"/>
      <c r="N52" s="21">
        <f t="shared" si="0"/>
        <v>0</v>
      </c>
      <c r="O52" s="21">
        <f t="shared" si="1"/>
        <v>0</v>
      </c>
      <c r="P52" s="21">
        <f t="shared" si="2"/>
        <v>0</v>
      </c>
      <c r="Q52" s="21">
        <f t="shared" si="3"/>
        <v>0</v>
      </c>
      <c r="U52" s="18"/>
    </row>
    <row r="53" spans="1:21" s="8" customFormat="1" ht="14" x14ac:dyDescent="0.2">
      <c r="A53" s="119"/>
      <c r="B53" s="103"/>
      <c r="C53" s="92"/>
      <c r="D53" s="93"/>
      <c r="E53" s="94"/>
      <c r="F53" s="95"/>
      <c r="G53" s="96"/>
      <c r="H53" s="38"/>
      <c r="I53" s="21"/>
      <c r="J53" s="21"/>
      <c r="K53" s="21"/>
      <c r="L53" s="21"/>
      <c r="M53" s="21"/>
      <c r="N53" s="21">
        <f t="shared" si="0"/>
        <v>0</v>
      </c>
      <c r="O53" s="21">
        <f t="shared" si="1"/>
        <v>0</v>
      </c>
      <c r="P53" s="21">
        <f t="shared" si="2"/>
        <v>0</v>
      </c>
      <c r="Q53" s="21">
        <f t="shared" si="3"/>
        <v>0</v>
      </c>
      <c r="U53" s="18"/>
    </row>
    <row r="54" spans="1:21" s="8" customFormat="1" ht="12.75" customHeight="1" x14ac:dyDescent="0.2">
      <c r="A54" s="119"/>
      <c r="B54" s="103"/>
      <c r="C54" s="92"/>
      <c r="D54" s="93"/>
      <c r="E54" s="94"/>
      <c r="F54" s="95"/>
      <c r="G54" s="96"/>
      <c r="H54" s="38"/>
      <c r="I54" s="21"/>
      <c r="J54" s="21"/>
      <c r="K54" s="21"/>
      <c r="L54" s="21"/>
      <c r="M54" s="21"/>
      <c r="N54" s="21">
        <f t="shared" si="0"/>
        <v>0</v>
      </c>
      <c r="O54" s="21">
        <f t="shared" si="1"/>
        <v>0</v>
      </c>
      <c r="P54" s="21">
        <f t="shared" si="2"/>
        <v>0</v>
      </c>
      <c r="Q54" s="21">
        <f t="shared" si="3"/>
        <v>0</v>
      </c>
      <c r="U54" s="18"/>
    </row>
    <row r="55" spans="1:21" s="8" customFormat="1" ht="15" x14ac:dyDescent="0.2">
      <c r="A55" s="119"/>
      <c r="B55" s="104" t="s">
        <v>20</v>
      </c>
      <c r="C55" s="92"/>
      <c r="D55" s="93"/>
      <c r="E55" s="94"/>
      <c r="F55" s="95"/>
      <c r="G55" s="96"/>
      <c r="H55" s="38"/>
      <c r="I55" s="21"/>
      <c r="J55" s="21"/>
      <c r="K55" s="21"/>
      <c r="L55" s="21"/>
      <c r="M55" s="21"/>
      <c r="N55" s="21">
        <f t="shared" si="0"/>
        <v>0</v>
      </c>
      <c r="O55" s="21">
        <f t="shared" si="1"/>
        <v>0</v>
      </c>
      <c r="P55" s="21">
        <f t="shared" si="2"/>
        <v>0</v>
      </c>
      <c r="Q55" s="21">
        <f t="shared" si="3"/>
        <v>0</v>
      </c>
      <c r="U55" s="18"/>
    </row>
    <row r="56" spans="1:21" s="8" customFormat="1" ht="14" x14ac:dyDescent="0.2">
      <c r="A56" s="119"/>
      <c r="B56" s="103"/>
      <c r="C56" s="92"/>
      <c r="D56" s="93"/>
      <c r="E56" s="94"/>
      <c r="F56" s="95"/>
      <c r="G56" s="96"/>
      <c r="H56" s="38"/>
      <c r="I56" s="21"/>
      <c r="J56" s="21"/>
      <c r="K56" s="21"/>
      <c r="L56" s="21"/>
      <c r="M56" s="21"/>
      <c r="N56" s="21">
        <f t="shared" si="0"/>
        <v>0</v>
      </c>
      <c r="O56" s="21">
        <f t="shared" si="1"/>
        <v>0</v>
      </c>
      <c r="P56" s="21">
        <f t="shared" si="2"/>
        <v>0</v>
      </c>
      <c r="Q56" s="21">
        <f t="shared" si="3"/>
        <v>0</v>
      </c>
      <c r="U56" s="18"/>
    </row>
    <row r="57" spans="1:21" s="8" customFormat="1" ht="81" customHeight="1" x14ac:dyDescent="0.2">
      <c r="A57" s="119"/>
      <c r="B57" s="106" t="s">
        <v>772</v>
      </c>
      <c r="C57" s="92"/>
      <c r="D57" s="105">
        <v>1</v>
      </c>
      <c r="E57" s="94" t="s">
        <v>1</v>
      </c>
      <c r="F57" s="95"/>
      <c r="G57" s="96">
        <f>SUM(D57*F57)</f>
        <v>0</v>
      </c>
      <c r="H57" s="38"/>
      <c r="I57" s="21"/>
      <c r="J57" s="21"/>
      <c r="K57" s="21">
        <v>3225</v>
      </c>
      <c r="L57" s="21"/>
      <c r="M57" s="21"/>
      <c r="N57" s="21">
        <f t="shared" si="0"/>
        <v>0</v>
      </c>
      <c r="O57" s="21">
        <f t="shared" si="1"/>
        <v>0</v>
      </c>
      <c r="P57" s="21">
        <f t="shared" si="2"/>
        <v>3225</v>
      </c>
      <c r="Q57" s="21">
        <f t="shared" si="3"/>
        <v>0</v>
      </c>
      <c r="U57" s="18"/>
    </row>
    <row r="58" spans="1:21" s="8" customFormat="1" ht="14" x14ac:dyDescent="0.2">
      <c r="A58" s="119"/>
      <c r="B58" s="97"/>
      <c r="C58" s="92"/>
      <c r="D58" s="93"/>
      <c r="E58" s="94"/>
      <c r="F58" s="95"/>
      <c r="G58" s="96"/>
      <c r="H58" s="38"/>
      <c r="I58" s="21"/>
      <c r="J58" s="21"/>
      <c r="K58" s="21"/>
      <c r="L58" s="21"/>
      <c r="M58" s="21"/>
      <c r="N58" s="21">
        <f t="shared" si="0"/>
        <v>0</v>
      </c>
      <c r="O58" s="21">
        <f t="shared" si="1"/>
        <v>0</v>
      </c>
      <c r="P58" s="21">
        <f t="shared" si="2"/>
        <v>0</v>
      </c>
      <c r="Q58" s="21">
        <f t="shared" si="3"/>
        <v>0</v>
      </c>
      <c r="U58" s="18"/>
    </row>
    <row r="59" spans="1:21" s="8" customFormat="1" ht="56" x14ac:dyDescent="0.2">
      <c r="A59" s="119"/>
      <c r="B59" s="106" t="s">
        <v>575</v>
      </c>
      <c r="C59" s="92"/>
      <c r="D59" s="105">
        <v>1</v>
      </c>
      <c r="E59" s="94" t="s">
        <v>1</v>
      </c>
      <c r="F59" s="95"/>
      <c r="G59" s="96">
        <f>SUM(D59*F59)</f>
        <v>0</v>
      </c>
      <c r="H59" s="38"/>
      <c r="I59" s="21"/>
      <c r="J59" s="21"/>
      <c r="K59" s="21"/>
      <c r="L59" s="21"/>
      <c r="M59" s="21"/>
      <c r="N59" s="21">
        <f t="shared" si="0"/>
        <v>0</v>
      </c>
      <c r="O59" s="21">
        <f t="shared" si="1"/>
        <v>0</v>
      </c>
      <c r="P59" s="21">
        <f t="shared" si="2"/>
        <v>0</v>
      </c>
      <c r="Q59" s="21">
        <f t="shared" si="3"/>
        <v>0</v>
      </c>
      <c r="U59" s="18"/>
    </row>
    <row r="60" spans="1:21" s="8" customFormat="1" ht="14" x14ac:dyDescent="0.2">
      <c r="A60" s="119"/>
      <c r="B60" s="97"/>
      <c r="C60" s="92"/>
      <c r="D60" s="93"/>
      <c r="E60" s="94"/>
      <c r="F60" s="95"/>
      <c r="G60" s="96"/>
      <c r="H60" s="38"/>
      <c r="I60" s="21"/>
      <c r="J60" s="21"/>
      <c r="K60" s="21"/>
      <c r="L60" s="21"/>
      <c r="M60" s="21"/>
      <c r="N60" s="21">
        <f t="shared" si="0"/>
        <v>0</v>
      </c>
      <c r="O60" s="21">
        <f t="shared" si="1"/>
        <v>0</v>
      </c>
      <c r="P60" s="21">
        <f t="shared" si="2"/>
        <v>0</v>
      </c>
      <c r="Q60" s="21">
        <f t="shared" si="3"/>
        <v>0</v>
      </c>
      <c r="U60" s="18"/>
    </row>
    <row r="61" spans="1:21" s="8" customFormat="1" ht="46" customHeight="1" x14ac:dyDescent="0.2">
      <c r="A61" s="119"/>
      <c r="B61" s="106" t="s">
        <v>773</v>
      </c>
      <c r="C61" s="92"/>
      <c r="D61" s="93"/>
      <c r="E61" s="94" t="s">
        <v>1</v>
      </c>
      <c r="F61" s="95"/>
      <c r="G61" s="96">
        <f>SUM(D61*F61)</f>
        <v>0</v>
      </c>
      <c r="H61" s="38"/>
      <c r="I61" s="21"/>
      <c r="J61" s="21"/>
      <c r="K61" s="21"/>
      <c r="L61" s="21"/>
      <c r="M61" s="21"/>
      <c r="N61" s="21">
        <f t="shared" si="0"/>
        <v>0</v>
      </c>
      <c r="O61" s="21">
        <f t="shared" si="1"/>
        <v>0</v>
      </c>
      <c r="P61" s="21">
        <f t="shared" si="2"/>
        <v>0</v>
      </c>
      <c r="Q61" s="21">
        <f t="shared" si="3"/>
        <v>0</v>
      </c>
      <c r="U61" s="18"/>
    </row>
    <row r="62" spans="1:21" s="8" customFormat="1" ht="16" customHeight="1" x14ac:dyDescent="0.2">
      <c r="A62" s="119"/>
      <c r="B62" s="106"/>
      <c r="C62" s="92"/>
      <c r="D62" s="93"/>
      <c r="E62" s="94"/>
      <c r="F62" s="95"/>
      <c r="G62" s="96"/>
      <c r="H62" s="38"/>
      <c r="I62" s="21"/>
      <c r="J62" s="21"/>
      <c r="K62" s="21"/>
      <c r="L62" s="21"/>
      <c r="M62" s="21"/>
      <c r="N62" s="21"/>
      <c r="O62" s="21"/>
      <c r="P62" s="21"/>
      <c r="Q62" s="21"/>
      <c r="U62" s="18"/>
    </row>
    <row r="63" spans="1:21" s="8" customFormat="1" ht="43" customHeight="1" x14ac:dyDescent="0.2">
      <c r="A63" s="119"/>
      <c r="B63" s="106" t="s">
        <v>22</v>
      </c>
      <c r="C63" s="92"/>
      <c r="D63" s="105">
        <v>1</v>
      </c>
      <c r="E63" s="94" t="s">
        <v>1</v>
      </c>
      <c r="F63" s="95"/>
      <c r="G63" s="96">
        <f>SUM(D63*F63)</f>
        <v>0</v>
      </c>
      <c r="H63" s="38"/>
      <c r="I63" s="21"/>
      <c r="J63" s="21"/>
      <c r="K63" s="21"/>
      <c r="L63" s="21"/>
      <c r="M63" s="21"/>
      <c r="N63" s="21">
        <f t="shared" si="0"/>
        <v>0</v>
      </c>
      <c r="O63" s="21">
        <f t="shared" si="1"/>
        <v>0</v>
      </c>
      <c r="P63" s="21">
        <f t="shared" si="2"/>
        <v>0</v>
      </c>
      <c r="Q63" s="21">
        <f t="shared" si="3"/>
        <v>0</v>
      </c>
      <c r="U63" s="18"/>
    </row>
    <row r="64" spans="1:21" s="8" customFormat="1" ht="12.75" customHeight="1" x14ac:dyDescent="0.2">
      <c r="A64" s="119"/>
      <c r="B64" s="103"/>
      <c r="C64" s="92"/>
      <c r="D64" s="93"/>
      <c r="E64" s="94"/>
      <c r="F64" s="95"/>
      <c r="G64" s="96"/>
      <c r="H64" s="38"/>
      <c r="I64" s="21"/>
      <c r="J64" s="21"/>
      <c r="K64" s="21"/>
      <c r="L64" s="21"/>
      <c r="M64" s="21"/>
      <c r="N64" s="21">
        <f t="shared" si="0"/>
        <v>0</v>
      </c>
      <c r="O64" s="21">
        <f t="shared" si="1"/>
        <v>0</v>
      </c>
      <c r="P64" s="21">
        <f t="shared" si="2"/>
        <v>0</v>
      </c>
      <c r="Q64" s="21">
        <f t="shared" si="3"/>
        <v>0</v>
      </c>
      <c r="U64" s="18"/>
    </row>
    <row r="65" spans="1:21" s="8" customFormat="1" ht="34" customHeight="1" x14ac:dyDescent="0.2">
      <c r="A65" s="119"/>
      <c r="B65" s="106" t="s">
        <v>798</v>
      </c>
      <c r="C65" s="92"/>
      <c r="D65" s="105">
        <v>1</v>
      </c>
      <c r="E65" s="94" t="s">
        <v>1</v>
      </c>
      <c r="F65" s="95"/>
      <c r="G65" s="96">
        <f>SUM(D65*F65)</f>
        <v>0</v>
      </c>
      <c r="H65" s="38"/>
      <c r="I65" s="21"/>
      <c r="J65" s="21"/>
      <c r="K65" s="21"/>
      <c r="L65" s="21">
        <v>5000</v>
      </c>
      <c r="M65" s="21"/>
      <c r="N65" s="21">
        <f>I65*D65</f>
        <v>0</v>
      </c>
      <c r="O65" s="21">
        <f>J65*D65</f>
        <v>0</v>
      </c>
      <c r="P65" s="21">
        <f>K65*D65</f>
        <v>0</v>
      </c>
      <c r="Q65" s="21">
        <f>L65*D65</f>
        <v>5000</v>
      </c>
      <c r="U65" s="18"/>
    </row>
    <row r="66" spans="1:21" s="8" customFormat="1" ht="12.75" customHeight="1" x14ac:dyDescent="0.2">
      <c r="A66" s="119"/>
      <c r="B66" s="103"/>
      <c r="C66" s="92"/>
      <c r="D66" s="93"/>
      <c r="E66" s="94"/>
      <c r="F66" s="95"/>
      <c r="G66" s="96"/>
      <c r="H66" s="38"/>
      <c r="I66" s="21"/>
      <c r="J66" s="21"/>
      <c r="K66" s="21"/>
      <c r="L66" s="21"/>
      <c r="M66" s="21"/>
      <c r="N66" s="21">
        <f>I66*D66</f>
        <v>0</v>
      </c>
      <c r="O66" s="21">
        <f>J66*D66</f>
        <v>0</v>
      </c>
      <c r="P66" s="21">
        <f>K66*D66</f>
        <v>0</v>
      </c>
      <c r="Q66" s="21">
        <f>L66*D66</f>
        <v>0</v>
      </c>
      <c r="U66" s="18"/>
    </row>
    <row r="67" spans="1:21" s="8" customFormat="1" ht="15" customHeight="1" x14ac:dyDescent="0.2">
      <c r="A67" s="119"/>
      <c r="B67" s="99" t="s">
        <v>776</v>
      </c>
      <c r="C67" s="92"/>
      <c r="D67" s="93"/>
      <c r="E67" s="94"/>
      <c r="F67" s="95"/>
      <c r="G67" s="96"/>
      <c r="H67" s="38"/>
      <c r="I67" s="21"/>
      <c r="J67" s="21"/>
      <c r="K67" s="21"/>
      <c r="L67" s="21"/>
      <c r="M67" s="21"/>
      <c r="N67" s="21"/>
      <c r="O67" s="21"/>
      <c r="P67" s="21"/>
      <c r="Q67" s="21"/>
      <c r="U67" s="18"/>
    </row>
    <row r="68" spans="1:21" s="8" customFormat="1" ht="12.75" customHeight="1" x14ac:dyDescent="0.2">
      <c r="A68" s="119"/>
      <c r="B68" s="103"/>
      <c r="C68" s="92"/>
      <c r="D68" s="93"/>
      <c r="E68" s="94"/>
      <c r="F68" s="95"/>
      <c r="G68" s="96"/>
      <c r="H68" s="38"/>
      <c r="I68" s="21"/>
      <c r="J68" s="21"/>
      <c r="K68" s="21"/>
      <c r="L68" s="21"/>
      <c r="M68" s="21"/>
      <c r="N68" s="21"/>
      <c r="O68" s="21"/>
      <c r="P68" s="21"/>
      <c r="Q68" s="21"/>
      <c r="U68" s="18"/>
    </row>
    <row r="69" spans="1:21" s="8" customFormat="1" ht="44" customHeight="1" x14ac:dyDescent="0.2">
      <c r="A69" s="119"/>
      <c r="B69" s="106" t="s">
        <v>777</v>
      </c>
      <c r="C69" s="92"/>
      <c r="D69" s="93"/>
      <c r="E69" s="94"/>
      <c r="F69" s="95"/>
      <c r="G69" s="96"/>
      <c r="H69" s="38"/>
      <c r="I69" s="21"/>
      <c r="J69" s="21"/>
      <c r="K69" s="21"/>
      <c r="L69" s="21"/>
      <c r="M69" s="21"/>
      <c r="N69" s="21"/>
      <c r="O69" s="21"/>
      <c r="P69" s="21"/>
      <c r="Q69" s="21"/>
      <c r="U69" s="18"/>
    </row>
    <row r="70" spans="1:21" s="8" customFormat="1" ht="16" customHeight="1" x14ac:dyDescent="0.2">
      <c r="A70" s="119"/>
      <c r="B70" s="106"/>
      <c r="C70" s="92"/>
      <c r="D70" s="93"/>
      <c r="E70" s="94"/>
      <c r="F70" s="95"/>
      <c r="G70" s="96"/>
      <c r="H70" s="38"/>
      <c r="I70" s="21"/>
      <c r="J70" s="21"/>
      <c r="K70" s="21"/>
      <c r="L70" s="21"/>
      <c r="M70" s="21"/>
      <c r="N70" s="21"/>
      <c r="O70" s="21"/>
      <c r="P70" s="21"/>
      <c r="Q70" s="21"/>
      <c r="U70" s="18"/>
    </row>
    <row r="71" spans="1:21" s="8" customFormat="1" ht="15" x14ac:dyDescent="0.2">
      <c r="A71" s="119"/>
      <c r="B71" s="103" t="s">
        <v>5</v>
      </c>
      <c r="C71" s="92"/>
      <c r="D71" s="105">
        <v>1</v>
      </c>
      <c r="E71" s="94" t="s">
        <v>1</v>
      </c>
      <c r="F71" s="95"/>
      <c r="G71" s="96">
        <f>SUM(D71*F71)</f>
        <v>0</v>
      </c>
      <c r="H71" s="38"/>
      <c r="I71" s="21"/>
      <c r="J71" s="21"/>
      <c r="K71" s="21"/>
      <c r="L71" s="21"/>
      <c r="M71" s="21"/>
      <c r="N71" s="21">
        <f>I71*D71</f>
        <v>0</v>
      </c>
      <c r="O71" s="21">
        <f>J71*D71</f>
        <v>0</v>
      </c>
      <c r="P71" s="21">
        <f>K71*D71</f>
        <v>0</v>
      </c>
      <c r="Q71" s="21">
        <f>L71*D71</f>
        <v>0</v>
      </c>
      <c r="U71" s="18"/>
    </row>
    <row r="72" spans="1:21" s="8" customFormat="1" ht="16" customHeight="1" x14ac:dyDescent="0.2">
      <c r="A72" s="119"/>
      <c r="B72" s="106"/>
      <c r="C72" s="92"/>
      <c r="D72" s="93"/>
      <c r="E72" s="94"/>
      <c r="F72" s="95"/>
      <c r="G72" s="96"/>
      <c r="H72" s="38"/>
      <c r="I72" s="21"/>
      <c r="J72" s="21"/>
      <c r="K72" s="21"/>
      <c r="L72" s="21"/>
      <c r="M72" s="21"/>
      <c r="N72" s="21"/>
      <c r="O72" s="21"/>
      <c r="P72" s="21"/>
      <c r="Q72" s="21"/>
      <c r="U72" s="18"/>
    </row>
    <row r="73" spans="1:21" s="8" customFormat="1" ht="15" x14ac:dyDescent="0.2">
      <c r="A73" s="119"/>
      <c r="B73" s="103" t="s">
        <v>778</v>
      </c>
      <c r="C73" s="92"/>
      <c r="D73" s="105">
        <v>1</v>
      </c>
      <c r="E73" s="94" t="s">
        <v>1</v>
      </c>
      <c r="F73" s="95"/>
      <c r="G73" s="96">
        <f>SUM(D73*F73)</f>
        <v>0</v>
      </c>
      <c r="H73" s="38"/>
      <c r="I73" s="21"/>
      <c r="J73" s="21"/>
      <c r="K73" s="21"/>
      <c r="L73" s="21"/>
      <c r="M73" s="21"/>
      <c r="N73" s="21">
        <f>I73*D73</f>
        <v>0</v>
      </c>
      <c r="O73" s="21">
        <f>J73*D73</f>
        <v>0</v>
      </c>
      <c r="P73" s="21">
        <f>K73*D73</f>
        <v>0</v>
      </c>
      <c r="Q73" s="21">
        <f>L73*D73</f>
        <v>0</v>
      </c>
      <c r="U73" s="18"/>
    </row>
    <row r="74" spans="1:21" s="8" customFormat="1" ht="14" x14ac:dyDescent="0.2">
      <c r="A74" s="119"/>
      <c r="B74" s="103"/>
      <c r="C74" s="92"/>
      <c r="D74" s="105"/>
      <c r="E74" s="94"/>
      <c r="F74" s="95"/>
      <c r="G74" s="96"/>
      <c r="H74" s="38"/>
      <c r="I74" s="21"/>
      <c r="J74" s="21"/>
      <c r="K74" s="21"/>
      <c r="L74" s="21"/>
      <c r="M74" s="21"/>
      <c r="N74" s="21"/>
      <c r="O74" s="21"/>
      <c r="P74" s="21"/>
      <c r="Q74" s="21"/>
      <c r="U74" s="18"/>
    </row>
    <row r="75" spans="1:21" s="8" customFormat="1" ht="85" x14ac:dyDescent="0.2">
      <c r="A75" s="119"/>
      <c r="B75" s="103" t="s">
        <v>769</v>
      </c>
      <c r="C75" s="92"/>
      <c r="D75" s="105"/>
      <c r="E75" s="94"/>
      <c r="F75" s="95"/>
      <c r="G75" s="96"/>
      <c r="H75" s="38"/>
      <c r="I75" s="21"/>
      <c r="J75" s="21"/>
      <c r="K75" s="21"/>
      <c r="L75" s="21"/>
      <c r="M75" s="21"/>
      <c r="N75" s="21"/>
      <c r="O75" s="21"/>
      <c r="P75" s="21"/>
      <c r="Q75" s="21"/>
      <c r="U75" s="18"/>
    </row>
    <row r="76" spans="1:21" s="8" customFormat="1" ht="14" x14ac:dyDescent="0.2">
      <c r="A76" s="119"/>
      <c r="B76" s="103"/>
      <c r="C76" s="92"/>
      <c r="D76" s="105"/>
      <c r="E76" s="94"/>
      <c r="F76" s="95"/>
      <c r="G76" s="96"/>
      <c r="H76" s="38"/>
      <c r="I76" s="21"/>
      <c r="J76" s="21"/>
      <c r="K76" s="21"/>
      <c r="L76" s="21"/>
      <c r="M76" s="21"/>
      <c r="N76" s="21"/>
      <c r="O76" s="21"/>
      <c r="P76" s="21"/>
      <c r="Q76" s="21"/>
      <c r="U76" s="18"/>
    </row>
    <row r="77" spans="1:21" s="8" customFormat="1" ht="15" x14ac:dyDescent="0.2">
      <c r="A77" s="119"/>
      <c r="B77" s="103" t="s">
        <v>5</v>
      </c>
      <c r="C77" s="92"/>
      <c r="D77" s="105">
        <v>1</v>
      </c>
      <c r="E77" s="94" t="s">
        <v>1</v>
      </c>
      <c r="F77" s="95"/>
      <c r="G77" s="96">
        <f>SUM(D77*F77)</f>
        <v>0</v>
      </c>
      <c r="H77" s="38"/>
      <c r="I77" s="21"/>
      <c r="J77" s="21"/>
      <c r="K77" s="21"/>
      <c r="L77" s="21"/>
      <c r="M77" s="21"/>
      <c r="N77" s="21">
        <f>I77*D77</f>
        <v>0</v>
      </c>
      <c r="O77" s="21">
        <f>J77*D77</f>
        <v>0</v>
      </c>
      <c r="P77" s="21">
        <f>K77*D77</f>
        <v>0</v>
      </c>
      <c r="Q77" s="21">
        <f>L77*D77</f>
        <v>0</v>
      </c>
      <c r="U77" s="18"/>
    </row>
    <row r="78" spans="1:21" s="8" customFormat="1" ht="14" x14ac:dyDescent="0.2">
      <c r="A78" s="119"/>
      <c r="B78" s="103"/>
      <c r="C78" s="92"/>
      <c r="D78" s="105"/>
      <c r="E78" s="94"/>
      <c r="F78" s="95"/>
      <c r="G78" s="96"/>
      <c r="H78" s="38"/>
      <c r="I78" s="21"/>
      <c r="J78" s="21"/>
      <c r="K78" s="21"/>
      <c r="L78" s="21"/>
      <c r="M78" s="21"/>
      <c r="N78" s="21"/>
      <c r="O78" s="21"/>
      <c r="P78" s="21"/>
      <c r="Q78" s="21"/>
      <c r="U78" s="18"/>
    </row>
    <row r="79" spans="1:21" s="8" customFormat="1" ht="15" x14ac:dyDescent="0.2">
      <c r="A79" s="119"/>
      <c r="B79" s="103" t="s">
        <v>778</v>
      </c>
      <c r="C79" s="92"/>
      <c r="D79" s="105">
        <v>1</v>
      </c>
      <c r="E79" s="94" t="s">
        <v>1</v>
      </c>
      <c r="F79" s="95"/>
      <c r="G79" s="96">
        <f>SUM(D79*F79)</f>
        <v>0</v>
      </c>
      <c r="H79" s="38"/>
      <c r="I79" s="21"/>
      <c r="J79" s="21"/>
      <c r="K79" s="21"/>
      <c r="L79" s="21"/>
      <c r="M79" s="21"/>
      <c r="N79" s="21">
        <f t="shared" ref="N79:N85" si="4">I79*D79</f>
        <v>0</v>
      </c>
      <c r="O79" s="21">
        <f t="shared" ref="O79:O85" si="5">J79*D79</f>
        <v>0</v>
      </c>
      <c r="P79" s="21">
        <f t="shared" ref="P79:P85" si="6">K79*D79</f>
        <v>0</v>
      </c>
      <c r="Q79" s="21">
        <f t="shared" ref="Q79:Q85" si="7">L79*D79</f>
        <v>0</v>
      </c>
      <c r="U79" s="18"/>
    </row>
    <row r="80" spans="1:21" s="8" customFormat="1" ht="14" x14ac:dyDescent="0.2">
      <c r="A80" s="119"/>
      <c r="B80" s="103"/>
      <c r="C80" s="92"/>
      <c r="D80" s="93"/>
      <c r="E80" s="94"/>
      <c r="F80" s="95"/>
      <c r="G80" s="96"/>
      <c r="H80" s="38"/>
      <c r="I80" s="21"/>
      <c r="J80" s="21"/>
      <c r="K80" s="21"/>
      <c r="L80" s="21"/>
      <c r="M80" s="21"/>
      <c r="N80" s="21">
        <f t="shared" si="4"/>
        <v>0</v>
      </c>
      <c r="O80" s="21">
        <f t="shared" si="5"/>
        <v>0</v>
      </c>
      <c r="P80" s="21">
        <f t="shared" si="6"/>
        <v>0</v>
      </c>
      <c r="Q80" s="21">
        <f t="shared" si="7"/>
        <v>0</v>
      </c>
      <c r="U80" s="18"/>
    </row>
    <row r="81" spans="1:21" s="8" customFormat="1" ht="15" x14ac:dyDescent="0.2">
      <c r="A81" s="119"/>
      <c r="B81" s="108" t="s">
        <v>7</v>
      </c>
      <c r="C81" s="92"/>
      <c r="D81" s="93"/>
      <c r="E81" s="94"/>
      <c r="F81" s="95"/>
      <c r="G81" s="96"/>
      <c r="H81" s="38"/>
      <c r="I81" s="21"/>
      <c r="J81" s="21"/>
      <c r="K81" s="21"/>
      <c r="L81" s="21"/>
      <c r="M81" s="21"/>
      <c r="N81" s="21">
        <f t="shared" si="4"/>
        <v>0</v>
      </c>
      <c r="O81" s="21">
        <f t="shared" si="5"/>
        <v>0</v>
      </c>
      <c r="P81" s="21">
        <f t="shared" si="6"/>
        <v>0</v>
      </c>
      <c r="Q81" s="21">
        <f t="shared" si="7"/>
        <v>0</v>
      </c>
      <c r="U81" s="18"/>
    </row>
    <row r="82" spans="1:21" s="8" customFormat="1" ht="14" x14ac:dyDescent="0.2">
      <c r="A82" s="119"/>
      <c r="B82" s="109"/>
      <c r="C82" s="92"/>
      <c r="D82" s="93"/>
      <c r="E82" s="94"/>
      <c r="F82" s="95"/>
      <c r="G82" s="96"/>
      <c r="H82" s="38"/>
      <c r="I82" s="21"/>
      <c r="J82" s="21"/>
      <c r="K82" s="21"/>
      <c r="L82" s="21"/>
      <c r="M82" s="21"/>
      <c r="N82" s="21">
        <f t="shared" si="4"/>
        <v>0</v>
      </c>
      <c r="O82" s="21">
        <f t="shared" si="5"/>
        <v>0</v>
      </c>
      <c r="P82" s="21">
        <f t="shared" si="6"/>
        <v>0</v>
      </c>
      <c r="Q82" s="21">
        <f t="shared" si="7"/>
        <v>0</v>
      </c>
      <c r="U82" s="18"/>
    </row>
    <row r="83" spans="1:21" s="8" customFormat="1" ht="94" customHeight="1" x14ac:dyDescent="0.2">
      <c r="A83" s="119"/>
      <c r="B83" s="103" t="s">
        <v>570</v>
      </c>
      <c r="C83" s="92"/>
      <c r="D83" s="93"/>
      <c r="E83" s="94"/>
      <c r="F83" s="95"/>
      <c r="G83" s="96"/>
      <c r="H83" s="38"/>
      <c r="I83" s="21"/>
      <c r="J83" s="21"/>
      <c r="K83" s="21"/>
      <c r="L83" s="21"/>
      <c r="M83" s="21"/>
      <c r="N83" s="21">
        <f t="shared" si="4"/>
        <v>0</v>
      </c>
      <c r="O83" s="21">
        <f t="shared" si="5"/>
        <v>0</v>
      </c>
      <c r="P83" s="21">
        <f t="shared" si="6"/>
        <v>0</v>
      </c>
      <c r="Q83" s="21">
        <f t="shared" si="7"/>
        <v>0</v>
      </c>
      <c r="U83" s="18"/>
    </row>
    <row r="84" spans="1:21" s="8" customFormat="1" ht="14" x14ac:dyDescent="0.2">
      <c r="A84" s="119"/>
      <c r="B84" s="109"/>
      <c r="C84" s="92"/>
      <c r="D84" s="93"/>
      <c r="E84" s="94"/>
      <c r="F84" s="95"/>
      <c r="G84" s="96"/>
      <c r="H84" s="38"/>
      <c r="I84" s="21"/>
      <c r="J84" s="21"/>
      <c r="K84" s="21"/>
      <c r="L84" s="21"/>
      <c r="M84" s="21"/>
      <c r="N84" s="21">
        <f t="shared" si="4"/>
        <v>0</v>
      </c>
      <c r="O84" s="21">
        <f t="shared" si="5"/>
        <v>0</v>
      </c>
      <c r="P84" s="21">
        <f t="shared" si="6"/>
        <v>0</v>
      </c>
      <c r="Q84" s="21">
        <f t="shared" si="7"/>
        <v>0</v>
      </c>
      <c r="U84" s="18"/>
    </row>
    <row r="85" spans="1:21" s="8" customFormat="1" ht="15" x14ac:dyDescent="0.2">
      <c r="A85" s="119"/>
      <c r="B85" s="103" t="s">
        <v>6</v>
      </c>
      <c r="C85" s="92"/>
      <c r="D85" s="105">
        <v>1</v>
      </c>
      <c r="E85" s="94" t="s">
        <v>1</v>
      </c>
      <c r="F85" s="95"/>
      <c r="G85" s="96">
        <f>SUM(D85*F85)</f>
        <v>0</v>
      </c>
      <c r="H85" s="38"/>
      <c r="I85" s="21"/>
      <c r="J85" s="21"/>
      <c r="K85" s="21"/>
      <c r="L85" s="21"/>
      <c r="M85" s="21"/>
      <c r="N85" s="21">
        <f t="shared" si="4"/>
        <v>0</v>
      </c>
      <c r="O85" s="21">
        <f t="shared" si="5"/>
        <v>0</v>
      </c>
      <c r="P85" s="21">
        <f t="shared" si="6"/>
        <v>0</v>
      </c>
      <c r="Q85" s="21">
        <f t="shared" si="7"/>
        <v>0</v>
      </c>
      <c r="U85" s="18"/>
    </row>
    <row r="86" spans="1:21" s="8" customFormat="1" ht="14" x14ac:dyDescent="0.2">
      <c r="A86" s="119"/>
      <c r="B86" s="103"/>
      <c r="C86" s="92"/>
      <c r="D86" s="105"/>
      <c r="E86" s="94"/>
      <c r="F86" s="95"/>
      <c r="G86" s="96"/>
      <c r="H86" s="38"/>
      <c r="I86" s="21"/>
      <c r="J86" s="21"/>
      <c r="K86" s="21"/>
      <c r="L86" s="21"/>
      <c r="M86" s="21"/>
      <c r="N86" s="21"/>
      <c r="O86" s="21"/>
      <c r="P86" s="21"/>
      <c r="Q86" s="21"/>
      <c r="U86" s="18"/>
    </row>
    <row r="87" spans="1:21" s="8" customFormat="1" ht="15" x14ac:dyDescent="0.2">
      <c r="A87" s="119"/>
      <c r="B87" s="99" t="s">
        <v>577</v>
      </c>
      <c r="C87" s="92"/>
      <c r="D87" s="105"/>
      <c r="E87" s="94"/>
      <c r="F87" s="95"/>
      <c r="G87" s="96"/>
      <c r="H87" s="38"/>
      <c r="I87" s="21"/>
      <c r="J87" s="21"/>
      <c r="K87" s="21"/>
      <c r="L87" s="21"/>
      <c r="M87" s="21"/>
      <c r="N87" s="21"/>
      <c r="O87" s="21"/>
      <c r="P87" s="21"/>
      <c r="Q87" s="21"/>
      <c r="U87" s="18"/>
    </row>
    <row r="88" spans="1:21" s="8" customFormat="1" ht="14" x14ac:dyDescent="0.2">
      <c r="A88" s="119"/>
      <c r="B88" s="103"/>
      <c r="C88" s="92"/>
      <c r="D88" s="105"/>
      <c r="E88" s="94"/>
      <c r="F88" s="95"/>
      <c r="G88" s="96"/>
      <c r="H88" s="38"/>
      <c r="I88" s="21"/>
      <c r="J88" s="21"/>
      <c r="K88" s="21"/>
      <c r="L88" s="21"/>
      <c r="M88" s="21"/>
      <c r="N88" s="21"/>
      <c r="O88" s="21"/>
      <c r="P88" s="21"/>
      <c r="Q88" s="21"/>
      <c r="U88" s="18"/>
    </row>
    <row r="89" spans="1:21" s="8" customFormat="1" ht="43" x14ac:dyDescent="0.2">
      <c r="A89" s="119"/>
      <c r="B89" s="102" t="s">
        <v>799</v>
      </c>
      <c r="C89" s="92"/>
      <c r="D89" s="105"/>
      <c r="E89" s="94"/>
      <c r="F89" s="95"/>
      <c r="G89" s="96"/>
      <c r="H89" s="38"/>
      <c r="I89" s="21"/>
      <c r="J89" s="21"/>
      <c r="K89" s="21"/>
      <c r="L89" s="21"/>
      <c r="M89" s="21"/>
      <c r="N89" s="21"/>
      <c r="O89" s="21"/>
      <c r="P89" s="21"/>
      <c r="Q89" s="21"/>
      <c r="U89" s="18"/>
    </row>
    <row r="90" spans="1:21" s="8" customFormat="1" ht="14" x14ac:dyDescent="0.2">
      <c r="A90" s="119"/>
      <c r="B90" s="103"/>
      <c r="C90" s="92"/>
      <c r="D90" s="105"/>
      <c r="E90" s="94"/>
      <c r="F90" s="95"/>
      <c r="G90" s="96"/>
      <c r="H90" s="38"/>
      <c r="I90" s="21"/>
      <c r="J90" s="21"/>
      <c r="K90" s="21"/>
      <c r="L90" s="21"/>
      <c r="M90" s="21"/>
      <c r="N90" s="21"/>
      <c r="O90" s="21"/>
      <c r="P90" s="21"/>
      <c r="Q90" s="21"/>
      <c r="U90" s="18"/>
    </row>
    <row r="91" spans="1:21" s="8" customFormat="1" ht="29" x14ac:dyDescent="0.2">
      <c r="A91" s="119"/>
      <c r="B91" s="117" t="s">
        <v>578</v>
      </c>
      <c r="C91" s="92"/>
      <c r="D91" s="105"/>
      <c r="E91" s="94"/>
      <c r="F91" s="95"/>
      <c r="G91" s="107">
        <v>300</v>
      </c>
      <c r="H91" s="38"/>
      <c r="I91" s="21"/>
      <c r="J91" s="21"/>
      <c r="K91" s="21"/>
      <c r="L91" s="21"/>
      <c r="M91" s="21"/>
      <c r="N91" s="21"/>
      <c r="O91" s="21"/>
      <c r="P91" s="21"/>
      <c r="Q91" s="21"/>
      <c r="U91" s="18"/>
    </row>
    <row r="92" spans="1:21" s="8" customFormat="1" ht="14" x14ac:dyDescent="0.2">
      <c r="A92" s="119"/>
      <c r="B92" s="103"/>
      <c r="C92" s="92"/>
      <c r="D92" s="105"/>
      <c r="E92" s="94"/>
      <c r="F92" s="95"/>
      <c r="G92" s="96"/>
      <c r="H92" s="38"/>
      <c r="I92" s="21"/>
      <c r="J92" s="21"/>
      <c r="K92" s="21"/>
      <c r="L92" s="21"/>
      <c r="M92" s="21"/>
      <c r="N92" s="21"/>
      <c r="O92" s="21"/>
      <c r="P92" s="21"/>
      <c r="Q92" s="21"/>
      <c r="U92" s="18"/>
    </row>
    <row r="93" spans="1:21" s="8" customFormat="1" ht="15" x14ac:dyDescent="0.2">
      <c r="A93" s="119"/>
      <c r="B93" s="99" t="s">
        <v>585</v>
      </c>
      <c r="C93" s="92"/>
      <c r="D93" s="105"/>
      <c r="E93" s="94"/>
      <c r="F93" s="95"/>
      <c r="G93" s="96"/>
      <c r="H93" s="38"/>
      <c r="I93" s="21"/>
      <c r="J93" s="21"/>
      <c r="K93" s="21"/>
      <c r="L93" s="21"/>
      <c r="M93" s="21"/>
      <c r="N93" s="21"/>
      <c r="O93" s="21"/>
      <c r="P93" s="21"/>
      <c r="Q93" s="21"/>
      <c r="U93" s="18"/>
    </row>
    <row r="94" spans="1:21" s="8" customFormat="1" ht="14" x14ac:dyDescent="0.2">
      <c r="A94" s="119"/>
      <c r="B94" s="103"/>
      <c r="C94" s="92"/>
      <c r="D94" s="105"/>
      <c r="E94" s="94"/>
      <c r="F94" s="95"/>
      <c r="G94" s="96"/>
      <c r="H94" s="38"/>
      <c r="I94" s="21"/>
      <c r="J94" s="21"/>
      <c r="K94" s="21"/>
      <c r="L94" s="21"/>
      <c r="M94" s="21"/>
      <c r="N94" s="21"/>
      <c r="O94" s="21"/>
      <c r="P94" s="21"/>
      <c r="Q94" s="21"/>
      <c r="U94" s="18"/>
    </row>
    <row r="95" spans="1:21" s="8" customFormat="1" ht="31" customHeight="1" x14ac:dyDescent="0.2">
      <c r="A95" s="119"/>
      <c r="B95" s="103" t="s">
        <v>800</v>
      </c>
      <c r="C95" s="92"/>
      <c r="D95" s="105"/>
      <c r="E95" s="94"/>
      <c r="F95" s="95"/>
      <c r="G95" s="96"/>
      <c r="H95" s="38"/>
      <c r="I95" s="21"/>
      <c r="J95" s="21"/>
      <c r="K95" s="21"/>
      <c r="L95" s="21"/>
      <c r="M95" s="21"/>
      <c r="N95" s="21"/>
      <c r="O95" s="21"/>
      <c r="P95" s="21"/>
      <c r="Q95" s="21"/>
      <c r="U95" s="18"/>
    </row>
    <row r="96" spans="1:21" s="8" customFormat="1" ht="14" customHeight="1" x14ac:dyDescent="0.2">
      <c r="A96" s="119"/>
      <c r="B96" s="103"/>
      <c r="C96" s="92"/>
      <c r="D96" s="105"/>
      <c r="E96" s="94"/>
      <c r="F96" s="95"/>
      <c r="G96" s="96"/>
      <c r="H96" s="38"/>
      <c r="I96" s="21"/>
      <c r="J96" s="21"/>
      <c r="K96" s="21"/>
      <c r="L96" s="21"/>
      <c r="M96" s="21"/>
      <c r="N96" s="21"/>
      <c r="O96" s="21"/>
      <c r="P96" s="21"/>
      <c r="Q96" s="21"/>
      <c r="U96" s="18"/>
    </row>
    <row r="97" spans="1:21" s="8" customFormat="1" ht="14" customHeight="1" x14ac:dyDescent="0.2">
      <c r="A97" s="119"/>
      <c r="B97" s="103" t="s">
        <v>6</v>
      </c>
      <c r="C97" s="92"/>
      <c r="D97" s="105"/>
      <c r="E97" s="94" t="s">
        <v>1</v>
      </c>
      <c r="F97" s="95"/>
      <c r="G97" s="96">
        <f>SUM(D97*F97)</f>
        <v>0</v>
      </c>
      <c r="H97" s="38"/>
      <c r="I97" s="21"/>
      <c r="J97" s="21"/>
      <c r="K97" s="21"/>
      <c r="L97" s="21"/>
      <c r="M97" s="21"/>
      <c r="N97" s="21"/>
      <c r="O97" s="21"/>
      <c r="P97" s="21"/>
      <c r="Q97" s="21"/>
      <c r="U97" s="18"/>
    </row>
    <row r="98" spans="1:21" s="8" customFormat="1" ht="14" x14ac:dyDescent="0.2">
      <c r="A98" s="119"/>
      <c r="B98" s="103"/>
      <c r="C98" s="92"/>
      <c r="D98" s="105"/>
      <c r="E98" s="94"/>
      <c r="F98" s="95"/>
      <c r="G98" s="96"/>
      <c r="H98" s="38"/>
      <c r="I98" s="21"/>
      <c r="J98" s="21"/>
      <c r="K98" s="21"/>
      <c r="L98" s="21"/>
      <c r="M98" s="21"/>
      <c r="N98" s="21"/>
      <c r="O98" s="21"/>
      <c r="P98" s="21"/>
      <c r="Q98" s="21"/>
      <c r="U98" s="18"/>
    </row>
    <row r="99" spans="1:21" s="8" customFormat="1" ht="29" x14ac:dyDescent="0.2">
      <c r="A99" s="119"/>
      <c r="B99" s="103" t="s">
        <v>586</v>
      </c>
      <c r="C99" s="92"/>
      <c r="D99" s="105"/>
      <c r="E99" s="94" t="s">
        <v>1</v>
      </c>
      <c r="F99" s="95"/>
      <c r="G99" s="107">
        <v>500</v>
      </c>
      <c r="H99" s="38"/>
      <c r="I99" s="21"/>
      <c r="J99" s="21"/>
      <c r="K99" s="21"/>
      <c r="L99" s="21"/>
      <c r="M99" s="21"/>
      <c r="N99" s="21"/>
      <c r="O99" s="21"/>
      <c r="P99" s="21"/>
      <c r="Q99" s="21"/>
      <c r="U99" s="18"/>
    </row>
    <row r="100" spans="1:21" s="8" customFormat="1" ht="14" x14ac:dyDescent="0.2">
      <c r="A100" s="119"/>
      <c r="B100" s="103"/>
      <c r="C100" s="92"/>
      <c r="D100" s="105"/>
      <c r="E100" s="94"/>
      <c r="F100" s="95"/>
      <c r="G100" s="107"/>
      <c r="H100" s="38"/>
      <c r="I100" s="21"/>
      <c r="J100" s="21"/>
      <c r="K100" s="21"/>
      <c r="L100" s="21"/>
      <c r="M100" s="21"/>
      <c r="N100" s="21"/>
      <c r="O100" s="21"/>
      <c r="P100" s="21"/>
      <c r="Q100" s="21"/>
      <c r="U100" s="18"/>
    </row>
    <row r="101" spans="1:21" s="8" customFormat="1" ht="15" x14ac:dyDescent="0.2">
      <c r="A101" s="119"/>
      <c r="B101" s="99" t="s">
        <v>779</v>
      </c>
      <c r="C101" s="92"/>
      <c r="D101" s="105"/>
      <c r="E101" s="94"/>
      <c r="F101" s="95"/>
      <c r="G101" s="107"/>
      <c r="H101" s="38"/>
      <c r="I101" s="21"/>
      <c r="J101" s="21"/>
      <c r="K101" s="21"/>
      <c r="L101" s="21"/>
      <c r="M101" s="21"/>
      <c r="N101" s="21"/>
      <c r="O101" s="21"/>
      <c r="P101" s="21"/>
      <c r="Q101" s="21"/>
      <c r="U101" s="18"/>
    </row>
    <row r="102" spans="1:21" s="8" customFormat="1" ht="14" x14ac:dyDescent="0.2">
      <c r="A102" s="119"/>
      <c r="B102" s="99"/>
      <c r="C102" s="92"/>
      <c r="D102" s="105"/>
      <c r="E102" s="94"/>
      <c r="F102" s="95"/>
      <c r="G102" s="107"/>
      <c r="H102" s="38"/>
      <c r="I102" s="21"/>
      <c r="J102" s="21"/>
      <c r="K102" s="21"/>
      <c r="L102" s="21"/>
      <c r="M102" s="21"/>
      <c r="N102" s="21"/>
      <c r="O102" s="21"/>
      <c r="P102" s="21"/>
      <c r="Q102" s="21"/>
      <c r="U102" s="18"/>
    </row>
    <row r="103" spans="1:21" s="8" customFormat="1" ht="123" customHeight="1" x14ac:dyDescent="0.2">
      <c r="A103" s="119"/>
      <c r="B103" s="103" t="s">
        <v>1166</v>
      </c>
      <c r="C103" s="92"/>
      <c r="D103" s="105"/>
      <c r="E103" s="94" t="s">
        <v>1</v>
      </c>
      <c r="F103" s="95"/>
      <c r="G103" s="96">
        <f>SUM(D103*F103)</f>
        <v>0</v>
      </c>
      <c r="H103" s="38"/>
      <c r="I103" s="21"/>
      <c r="J103" s="21"/>
      <c r="K103" s="21"/>
      <c r="L103" s="21"/>
      <c r="M103" s="21"/>
      <c r="N103" s="21"/>
      <c r="O103" s="21"/>
      <c r="P103" s="21"/>
      <c r="Q103" s="21"/>
      <c r="U103" s="18"/>
    </row>
    <row r="104" spans="1:21" s="8" customFormat="1" ht="14" x14ac:dyDescent="0.2">
      <c r="A104" s="119"/>
      <c r="B104" s="103"/>
      <c r="C104" s="92"/>
      <c r="D104" s="105"/>
      <c r="E104" s="94"/>
      <c r="F104" s="95"/>
      <c r="G104" s="107"/>
      <c r="H104" s="38"/>
      <c r="I104" s="21"/>
      <c r="J104" s="21"/>
      <c r="K104" s="21"/>
      <c r="L104" s="21"/>
      <c r="M104" s="21"/>
      <c r="N104" s="21"/>
      <c r="O104" s="21"/>
      <c r="P104" s="21"/>
      <c r="Q104" s="21"/>
      <c r="U104" s="18"/>
    </row>
    <row r="105" spans="1:21" s="8" customFormat="1" ht="15" x14ac:dyDescent="0.2">
      <c r="A105" s="119"/>
      <c r="B105" s="99" t="s">
        <v>576</v>
      </c>
      <c r="C105" s="92"/>
      <c r="D105" s="105"/>
      <c r="E105" s="94"/>
      <c r="F105" s="95"/>
      <c r="G105" s="96"/>
      <c r="H105" s="38"/>
      <c r="I105" s="21"/>
      <c r="J105" s="21"/>
      <c r="K105" s="21"/>
      <c r="L105" s="21"/>
      <c r="M105" s="21"/>
      <c r="N105" s="21"/>
      <c r="O105" s="21"/>
      <c r="P105" s="21"/>
      <c r="Q105" s="21"/>
      <c r="U105" s="18"/>
    </row>
    <row r="106" spans="1:21" s="8" customFormat="1" ht="14" x14ac:dyDescent="0.2">
      <c r="A106" s="119"/>
      <c r="B106" s="99"/>
      <c r="C106" s="92"/>
      <c r="D106" s="105"/>
      <c r="E106" s="94"/>
      <c r="F106" s="95"/>
      <c r="G106" s="96"/>
      <c r="H106" s="38"/>
      <c r="I106" s="21"/>
      <c r="J106" s="21"/>
      <c r="K106" s="21"/>
      <c r="L106" s="21"/>
      <c r="M106" s="21"/>
      <c r="N106" s="21"/>
      <c r="O106" s="21"/>
      <c r="P106" s="21"/>
      <c r="Q106" s="21"/>
      <c r="U106" s="18"/>
    </row>
    <row r="107" spans="1:21" s="8" customFormat="1" ht="29" x14ac:dyDescent="0.2">
      <c r="A107" s="119"/>
      <c r="B107" s="117" t="s">
        <v>579</v>
      </c>
      <c r="C107" s="92"/>
      <c r="D107" s="105"/>
      <c r="E107" s="94" t="s">
        <v>1</v>
      </c>
      <c r="F107" s="95"/>
      <c r="G107" s="107">
        <v>1000</v>
      </c>
      <c r="H107" s="38"/>
      <c r="I107" s="21"/>
      <c r="J107" s="21"/>
      <c r="K107" s="21"/>
      <c r="L107" s="21"/>
      <c r="M107" s="21"/>
      <c r="N107" s="21"/>
      <c r="O107" s="21"/>
      <c r="P107" s="21"/>
      <c r="Q107" s="21"/>
      <c r="U107" s="18"/>
    </row>
    <row r="108" spans="1:21" s="8" customFormat="1" ht="14" x14ac:dyDescent="0.2">
      <c r="A108" s="119"/>
      <c r="B108" s="117"/>
      <c r="C108" s="92"/>
      <c r="D108" s="105"/>
      <c r="E108" s="94"/>
      <c r="F108" s="95"/>
      <c r="G108" s="107"/>
      <c r="H108" s="38"/>
      <c r="I108" s="21"/>
      <c r="J108" s="21"/>
      <c r="K108" s="21"/>
      <c r="L108" s="21"/>
      <c r="M108" s="21"/>
      <c r="N108" s="21"/>
      <c r="O108" s="21"/>
      <c r="P108" s="21"/>
      <c r="Q108" s="21"/>
      <c r="U108" s="18"/>
    </row>
    <row r="109" spans="1:21" s="8" customFormat="1" ht="15" x14ac:dyDescent="0.2">
      <c r="A109" s="119"/>
      <c r="B109" s="99" t="s">
        <v>775</v>
      </c>
      <c r="C109" s="92"/>
      <c r="D109" s="105"/>
      <c r="E109" s="94"/>
      <c r="F109" s="95"/>
      <c r="G109" s="107"/>
      <c r="H109" s="38"/>
      <c r="I109" s="21"/>
      <c r="J109" s="21"/>
      <c r="K109" s="21"/>
      <c r="L109" s="21"/>
      <c r="M109" s="21"/>
      <c r="N109" s="21"/>
      <c r="O109" s="21"/>
      <c r="P109" s="21"/>
      <c r="Q109" s="21"/>
      <c r="U109" s="18"/>
    </row>
    <row r="110" spans="1:21" s="8" customFormat="1" ht="14" x14ac:dyDescent="0.2">
      <c r="A110" s="119"/>
      <c r="B110" s="99"/>
      <c r="C110" s="92"/>
      <c r="D110" s="105"/>
      <c r="E110" s="94"/>
      <c r="F110" s="95"/>
      <c r="G110" s="107"/>
      <c r="H110" s="38"/>
      <c r="I110" s="21"/>
      <c r="J110" s="21"/>
      <c r="K110" s="21"/>
      <c r="L110" s="21"/>
      <c r="M110" s="21"/>
      <c r="N110" s="21"/>
      <c r="O110" s="21"/>
      <c r="P110" s="21"/>
      <c r="Q110" s="21"/>
      <c r="U110" s="18"/>
    </row>
    <row r="111" spans="1:21" s="8" customFormat="1" ht="57" x14ac:dyDescent="0.2">
      <c r="A111" s="119"/>
      <c r="B111" s="103" t="s">
        <v>795</v>
      </c>
      <c r="C111" s="92"/>
      <c r="D111" s="105"/>
      <c r="E111" s="94" t="s">
        <v>1</v>
      </c>
      <c r="F111" s="95"/>
      <c r="G111" s="96">
        <f>SUM(D111*F111)</f>
        <v>0</v>
      </c>
      <c r="H111" s="38"/>
      <c r="I111" s="21"/>
      <c r="J111" s="21"/>
      <c r="K111" s="21"/>
      <c r="L111" s="21"/>
      <c r="M111" s="21"/>
      <c r="N111" s="21"/>
      <c r="O111" s="21"/>
      <c r="P111" s="21"/>
      <c r="Q111" s="21"/>
      <c r="U111" s="18"/>
    </row>
    <row r="112" spans="1:21" s="8" customFormat="1" ht="14" x14ac:dyDescent="0.2">
      <c r="A112" s="119"/>
      <c r="B112" s="103"/>
      <c r="C112" s="92"/>
      <c r="D112" s="105"/>
      <c r="E112" s="94"/>
      <c r="F112" s="95"/>
      <c r="G112" s="96"/>
      <c r="H112" s="38"/>
      <c r="I112" s="21"/>
      <c r="J112" s="21"/>
      <c r="K112" s="21"/>
      <c r="L112" s="21"/>
      <c r="M112" s="21"/>
      <c r="N112" s="21"/>
      <c r="O112" s="21"/>
      <c r="P112" s="21"/>
      <c r="Q112" s="21"/>
      <c r="U112" s="18"/>
    </row>
    <row r="113" spans="1:21" s="8" customFormat="1" ht="14" x14ac:dyDescent="0.2">
      <c r="A113" s="119"/>
      <c r="B113" s="110"/>
      <c r="C113" s="92"/>
      <c r="D113" s="93"/>
      <c r="E113" s="94"/>
      <c r="F113" s="95"/>
      <c r="G113" s="96"/>
      <c r="H113" s="38"/>
      <c r="I113" s="21"/>
      <c r="J113" s="21"/>
      <c r="K113" s="21"/>
      <c r="L113" s="21"/>
      <c r="M113" s="21"/>
      <c r="N113" s="21"/>
      <c r="O113" s="21"/>
      <c r="P113" s="21"/>
      <c r="Q113" s="21"/>
      <c r="U113" s="18"/>
    </row>
    <row r="114" spans="1:21" s="8" customFormat="1" ht="15" x14ac:dyDescent="0.2">
      <c r="A114" s="119"/>
      <c r="B114" s="110" t="s">
        <v>0</v>
      </c>
      <c r="C114" s="92"/>
      <c r="D114" s="93"/>
      <c r="E114" s="94"/>
      <c r="F114" s="95"/>
      <c r="G114" s="111">
        <f>SUM(G1:G112)</f>
        <v>1800</v>
      </c>
      <c r="H114" s="38"/>
      <c r="I114" s="21"/>
      <c r="J114" s="21"/>
      <c r="K114" s="21"/>
      <c r="L114" s="21"/>
      <c r="M114" s="21"/>
      <c r="N114" s="29">
        <f>SUM(N1:N112)</f>
        <v>18</v>
      </c>
      <c r="O114" s="29">
        <f>SUM(O1:O112)</f>
        <v>0</v>
      </c>
      <c r="P114" s="29">
        <f>SUM(P1:P112)</f>
        <v>44426</v>
      </c>
      <c r="Q114" s="29">
        <f>SUM(Q1:Q112)</f>
        <v>2880</v>
      </c>
      <c r="U114" s="18"/>
    </row>
    <row r="115" spans="1:21" s="8" customFormat="1" ht="15" thickBot="1" x14ac:dyDescent="0.25">
      <c r="A115" s="119"/>
      <c r="B115" s="110"/>
      <c r="C115" s="92"/>
      <c r="D115" s="93"/>
      <c r="E115" s="94"/>
      <c r="F115" s="95"/>
      <c r="G115" s="112"/>
      <c r="H115" s="38"/>
      <c r="I115" s="21"/>
      <c r="J115" s="21"/>
      <c r="K115" s="21"/>
      <c r="L115" s="21"/>
      <c r="M115" s="21"/>
      <c r="N115" s="21">
        <f>N114*I3</f>
        <v>564.84</v>
      </c>
      <c r="O115" s="30">
        <f>O114*1.1</f>
        <v>0</v>
      </c>
      <c r="P115" s="30">
        <f>P114*1.1</f>
        <v>48868.600000000006</v>
      </c>
      <c r="Q115" s="30">
        <f>Q114</f>
        <v>2880</v>
      </c>
      <c r="U115" s="18"/>
    </row>
    <row r="116" spans="1:21" ht="15" thickTop="1" x14ac:dyDescent="0.2">
      <c r="A116" s="119"/>
      <c r="B116" s="110"/>
      <c r="C116" s="92"/>
      <c r="D116" s="93"/>
      <c r="E116" s="94"/>
      <c r="F116" s="95"/>
      <c r="G116" s="113"/>
      <c r="H116" s="38"/>
      <c r="I116" s="26"/>
      <c r="J116" s="26"/>
      <c r="K116" s="26"/>
      <c r="L116" s="26"/>
      <c r="M116" s="26"/>
      <c r="N116" s="27"/>
      <c r="O116" s="27"/>
      <c r="P116" s="27"/>
      <c r="Q116" s="27"/>
      <c r="U116" s="19"/>
    </row>
    <row r="117" spans="1:21" ht="14" x14ac:dyDescent="0.2">
      <c r="H117" s="26"/>
      <c r="I117" s="26"/>
      <c r="J117" s="26"/>
      <c r="K117" s="26"/>
      <c r="L117" s="26"/>
      <c r="M117" s="26"/>
      <c r="N117" s="27"/>
      <c r="O117" s="27"/>
      <c r="P117" s="27"/>
      <c r="Q117" s="31">
        <f>Q115+P115+O115+N115</f>
        <v>52313.440000000002</v>
      </c>
      <c r="U117" s="19"/>
    </row>
    <row r="118" spans="1:21" ht="14" x14ac:dyDescent="0.2">
      <c r="H118" s="26"/>
      <c r="I118" s="26"/>
      <c r="J118" s="26"/>
      <c r="K118" s="26"/>
      <c r="L118" s="26"/>
      <c r="M118" s="26"/>
      <c r="N118" s="27"/>
      <c r="O118" s="27"/>
      <c r="P118" s="27"/>
      <c r="Q118" s="27"/>
      <c r="U118" s="19"/>
    </row>
    <row r="119" spans="1:21" ht="14" x14ac:dyDescent="0.2">
      <c r="H119" s="26"/>
      <c r="I119" s="26"/>
      <c r="J119" s="26"/>
      <c r="K119" s="26"/>
      <c r="L119" s="26"/>
      <c r="M119" s="26"/>
      <c r="N119" s="27"/>
      <c r="O119" s="27"/>
      <c r="P119" s="24" t="s">
        <v>29</v>
      </c>
      <c r="Q119" s="31">
        <f>Q117-G114</f>
        <v>50513.440000000002</v>
      </c>
      <c r="U119" s="19"/>
    </row>
    <row r="120" spans="1:21" ht="14" x14ac:dyDescent="0.2">
      <c r="N120" s="20"/>
      <c r="O120" s="20"/>
      <c r="P120" s="20"/>
      <c r="Q120" s="20"/>
      <c r="U120" s="19"/>
    </row>
    <row r="121" spans="1:21" ht="14" x14ac:dyDescent="0.2">
      <c r="N121" s="20"/>
      <c r="O121" s="20"/>
      <c r="P121" s="20"/>
      <c r="Q121" s="20"/>
      <c r="U121" s="19"/>
    </row>
    <row r="122" spans="1:21" x14ac:dyDescent="0.15">
      <c r="U122" s="19"/>
    </row>
    <row r="123" spans="1:21" x14ac:dyDescent="0.15">
      <c r="U123" s="19"/>
    </row>
    <row r="124" spans="1:21" x14ac:dyDescent="0.15">
      <c r="U124" s="19"/>
    </row>
  </sheetData>
  <phoneticPr fontId="18" type="noConversion"/>
  <pageMargins left="0.74803149606299213" right="0.55118110236220474" top="1.2598425196850394" bottom="0.98425196850393704" header="0.51181102362204722" footer="0.51181102362204722"/>
  <pageSetup paperSize="9" scale="84" fitToHeight="4" orientation="portrait" r:id="rId1"/>
  <headerFooter alignWithMargins="0">
    <oddHeader>&amp;L&amp;"Calibri (Body),Bold"Truro Cathedral - St Mary's Aisle Project&amp;R&amp;"Calibri (Body),Bold"Section B - Temporary Works_x000D__x000D_£/p        .</oddHeader>
    <oddFooter>&amp;C&amp;"Calibri,Regular"B/&amp;p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CBE47-DD98-CC40-9CDC-930907617148}">
  <sheetPr>
    <pageSetUpPr fitToPage="1"/>
  </sheetPr>
  <dimension ref="A1:U308"/>
  <sheetViews>
    <sheetView view="pageBreakPreview" zoomScaleSheetLayoutView="100" workbookViewId="0">
      <selection activeCell="G306" sqref="G306"/>
    </sheetView>
  </sheetViews>
  <sheetFormatPr baseColWidth="10" defaultColWidth="8.83203125" defaultRowHeight="13" x14ac:dyDescent="0.15"/>
  <cols>
    <col min="1" max="1" width="6.33203125" style="16" customWidth="1"/>
    <col min="2" max="2" width="55.5" style="6" customWidth="1"/>
    <col min="3" max="3" width="0.5" style="1" customWidth="1"/>
    <col min="4" max="4" width="6.83203125" style="2" customWidth="1"/>
    <col min="5" max="5" width="4.5" style="3" customWidth="1"/>
    <col min="6" max="6" width="8.6640625" style="4" customWidth="1"/>
    <col min="7" max="7" width="10.83203125" style="35" customWidth="1"/>
    <col min="8" max="8" width="5.6640625" style="5" customWidth="1"/>
    <col min="9" max="12" width="11.6640625" style="5" hidden="1" customWidth="1"/>
    <col min="13" max="13" width="5.6640625" style="5" hidden="1" customWidth="1"/>
    <col min="14" max="17" width="11.6640625" style="5" hidden="1" customWidth="1"/>
    <col min="18" max="16384" width="8.83203125" style="5"/>
  </cols>
  <sheetData>
    <row r="1" spans="1:21" s="8" customFormat="1" ht="17" x14ac:dyDescent="0.2">
      <c r="A1" s="119"/>
      <c r="B1" s="91" t="s">
        <v>839</v>
      </c>
      <c r="C1" s="92"/>
      <c r="D1" s="93"/>
      <c r="E1" s="94"/>
      <c r="F1" s="95"/>
      <c r="G1" s="96"/>
      <c r="H1" s="38"/>
      <c r="I1" s="37" t="s">
        <v>25</v>
      </c>
      <c r="J1" s="22" t="s">
        <v>26</v>
      </c>
      <c r="K1" s="22" t="s">
        <v>27</v>
      </c>
      <c r="L1" s="22" t="s">
        <v>28</v>
      </c>
      <c r="M1" s="21"/>
      <c r="N1" s="22" t="s">
        <v>25</v>
      </c>
      <c r="O1" s="22" t="s">
        <v>26</v>
      </c>
      <c r="P1" s="22" t="s">
        <v>27</v>
      </c>
      <c r="Q1" s="22" t="s">
        <v>28</v>
      </c>
      <c r="U1" s="18"/>
    </row>
    <row r="2" spans="1:21" s="8" customFormat="1" ht="14" x14ac:dyDescent="0.2">
      <c r="A2" s="119"/>
      <c r="B2" s="97"/>
      <c r="C2" s="98"/>
      <c r="D2" s="93"/>
      <c r="E2" s="94"/>
      <c r="F2" s="95"/>
      <c r="G2" s="96"/>
      <c r="H2" s="38"/>
      <c r="I2" s="21"/>
      <c r="J2" s="21"/>
      <c r="K2" s="21"/>
      <c r="L2" s="21"/>
      <c r="M2" s="21"/>
      <c r="N2" s="21"/>
      <c r="O2" s="21"/>
      <c r="P2" s="21"/>
      <c r="Q2" s="21"/>
      <c r="U2" s="18"/>
    </row>
    <row r="3" spans="1:21" s="8" customFormat="1" ht="15" x14ac:dyDescent="0.2">
      <c r="A3" s="119"/>
      <c r="B3" s="183" t="s">
        <v>840</v>
      </c>
      <c r="C3" s="92"/>
      <c r="D3" s="93"/>
      <c r="E3" s="94"/>
      <c r="F3" s="95"/>
      <c r="G3" s="96"/>
      <c r="H3" s="38"/>
      <c r="I3" s="28">
        <v>31.38</v>
      </c>
      <c r="J3" s="25" t="s">
        <v>35</v>
      </c>
      <c r="K3" s="21"/>
      <c r="L3" s="21"/>
      <c r="M3" s="21"/>
      <c r="N3" s="21"/>
      <c r="O3" s="21"/>
      <c r="P3" s="21"/>
      <c r="Q3" s="21"/>
      <c r="U3" s="18"/>
    </row>
    <row r="4" spans="1:21" s="8" customFormat="1" ht="14" x14ac:dyDescent="0.2">
      <c r="A4" s="119"/>
      <c r="B4" s="184"/>
      <c r="C4" s="92"/>
      <c r="D4" s="93"/>
      <c r="E4" s="94"/>
      <c r="F4" s="95"/>
      <c r="G4" s="96"/>
      <c r="H4" s="38"/>
      <c r="I4" s="21"/>
      <c r="J4" s="21"/>
      <c r="K4" s="21"/>
      <c r="L4" s="21"/>
      <c r="M4" s="21"/>
      <c r="N4" s="21"/>
      <c r="O4" s="21"/>
      <c r="P4" s="21"/>
      <c r="Q4" s="21"/>
      <c r="U4" s="18"/>
    </row>
    <row r="5" spans="1:21" s="8" customFormat="1" ht="14" customHeight="1" x14ac:dyDescent="0.2">
      <c r="A5" s="119"/>
      <c r="B5" s="117" t="s">
        <v>1049</v>
      </c>
      <c r="C5" s="92"/>
      <c r="D5" s="105">
        <v>1</v>
      </c>
      <c r="E5" s="94" t="s">
        <v>1</v>
      </c>
      <c r="F5" s="95"/>
      <c r="G5" s="96">
        <f>SUM(D5*F5)</f>
        <v>0</v>
      </c>
      <c r="H5" s="38"/>
      <c r="I5" s="21"/>
      <c r="J5" s="21"/>
      <c r="K5" s="21"/>
      <c r="L5" s="21"/>
      <c r="M5" s="21"/>
      <c r="N5" s="21"/>
      <c r="O5" s="21"/>
      <c r="P5" s="21"/>
      <c r="Q5" s="21"/>
      <c r="U5" s="18"/>
    </row>
    <row r="6" spans="1:21" s="8" customFormat="1" ht="14" customHeight="1" x14ac:dyDescent="0.2">
      <c r="A6" s="119"/>
      <c r="B6" s="117"/>
      <c r="C6" s="92"/>
      <c r="D6" s="93"/>
      <c r="E6" s="94"/>
      <c r="F6" s="95"/>
      <c r="G6" s="96"/>
      <c r="H6" s="38"/>
      <c r="I6" s="21"/>
      <c r="J6" s="21"/>
      <c r="K6" s="21"/>
      <c r="L6" s="21"/>
      <c r="M6" s="21"/>
      <c r="N6" s="21"/>
      <c r="O6" s="21"/>
      <c r="P6" s="21"/>
      <c r="Q6" s="21"/>
      <c r="U6" s="18"/>
    </row>
    <row r="7" spans="1:21" s="8" customFormat="1" ht="29" x14ac:dyDescent="0.2">
      <c r="A7" s="119"/>
      <c r="B7" s="117" t="s">
        <v>841</v>
      </c>
      <c r="C7" s="92"/>
      <c r="D7" s="105">
        <v>1</v>
      </c>
      <c r="E7" s="94" t="s">
        <v>1</v>
      </c>
      <c r="F7" s="95"/>
      <c r="G7" s="96">
        <f>SUM(D7*F7)</f>
        <v>0</v>
      </c>
      <c r="H7" s="38"/>
      <c r="I7" s="21"/>
      <c r="J7" s="21"/>
      <c r="K7" s="21"/>
      <c r="L7" s="21"/>
      <c r="M7" s="21"/>
      <c r="N7" s="21"/>
      <c r="O7" s="21"/>
      <c r="P7" s="21"/>
      <c r="Q7" s="21"/>
      <c r="U7" s="18"/>
    </row>
    <row r="8" spans="1:21" s="8" customFormat="1" ht="14" x14ac:dyDescent="0.2">
      <c r="A8" s="119"/>
      <c r="B8" s="117"/>
      <c r="C8" s="92"/>
      <c r="D8" s="105"/>
      <c r="E8" s="94"/>
      <c r="F8" s="95"/>
      <c r="G8" s="96"/>
      <c r="H8" s="38"/>
      <c r="I8" s="21"/>
      <c r="J8" s="21"/>
      <c r="K8" s="21"/>
      <c r="L8" s="21"/>
      <c r="M8" s="21"/>
      <c r="N8" s="21"/>
      <c r="O8" s="21"/>
      <c r="P8" s="21"/>
      <c r="Q8" s="21"/>
      <c r="U8" s="18"/>
    </row>
    <row r="9" spans="1:21" s="8" customFormat="1" ht="43" x14ac:dyDescent="0.2">
      <c r="A9" s="119"/>
      <c r="B9" s="117" t="s">
        <v>1169</v>
      </c>
      <c r="C9" s="92"/>
      <c r="D9" s="105"/>
      <c r="E9" s="94" t="s">
        <v>1</v>
      </c>
      <c r="F9" s="95"/>
      <c r="G9" s="96">
        <f>SUM(D9*F9)</f>
        <v>0</v>
      </c>
      <c r="H9" s="38"/>
      <c r="I9" s="21"/>
      <c r="J9" s="21"/>
      <c r="K9" s="21"/>
      <c r="L9" s="21"/>
      <c r="M9" s="21"/>
      <c r="N9" s="21"/>
      <c r="O9" s="21"/>
      <c r="P9" s="21"/>
      <c r="Q9" s="21"/>
      <c r="U9" s="18"/>
    </row>
    <row r="10" spans="1:21" s="8" customFormat="1" ht="14" x14ac:dyDescent="0.2">
      <c r="A10" s="119"/>
      <c r="B10" s="117"/>
      <c r="C10" s="92"/>
      <c r="D10" s="93"/>
      <c r="E10" s="94"/>
      <c r="F10" s="95"/>
      <c r="G10" s="96"/>
      <c r="H10" s="38"/>
      <c r="I10" s="21"/>
      <c r="J10" s="21"/>
      <c r="K10" s="21"/>
      <c r="L10" s="21"/>
      <c r="M10" s="21"/>
      <c r="N10" s="21"/>
      <c r="O10" s="21"/>
      <c r="P10" s="21"/>
      <c r="Q10" s="21"/>
      <c r="U10" s="18"/>
    </row>
    <row r="11" spans="1:21" s="8" customFormat="1" ht="15" x14ac:dyDescent="0.2">
      <c r="A11" s="119"/>
      <c r="B11" s="184" t="s">
        <v>2</v>
      </c>
      <c r="C11" s="92"/>
      <c r="D11" s="93"/>
      <c r="E11" s="94"/>
      <c r="F11" s="95"/>
      <c r="G11" s="96"/>
      <c r="H11" s="38"/>
      <c r="I11" s="21"/>
      <c r="J11" s="21"/>
      <c r="K11" s="21"/>
      <c r="L11" s="21"/>
      <c r="M11" s="21"/>
      <c r="N11" s="21"/>
      <c r="O11" s="21"/>
      <c r="P11" s="21"/>
      <c r="Q11" s="21"/>
      <c r="U11" s="18"/>
    </row>
    <row r="12" spans="1:21" s="8" customFormat="1" ht="14" x14ac:dyDescent="0.2">
      <c r="A12" s="119"/>
      <c r="B12" s="117"/>
      <c r="C12" s="92"/>
      <c r="D12" s="93"/>
      <c r="E12" s="94"/>
      <c r="F12" s="95"/>
      <c r="G12" s="96"/>
      <c r="H12" s="38"/>
      <c r="I12" s="21"/>
      <c r="J12" s="21"/>
      <c r="K12" s="21"/>
      <c r="L12" s="21"/>
      <c r="M12" s="21"/>
      <c r="N12" s="21"/>
      <c r="O12" s="21"/>
      <c r="P12" s="21"/>
      <c r="Q12" s="21"/>
      <c r="U12" s="18"/>
    </row>
    <row r="13" spans="1:21" s="8" customFormat="1" ht="29" customHeight="1" x14ac:dyDescent="0.2">
      <c r="A13" s="119"/>
      <c r="B13" s="117" t="s">
        <v>1050</v>
      </c>
      <c r="C13" s="92"/>
      <c r="D13" s="105">
        <v>1</v>
      </c>
      <c r="E13" s="94" t="s">
        <v>1</v>
      </c>
      <c r="F13" s="95"/>
      <c r="G13" s="96">
        <f>SUM(D13*F13)</f>
        <v>0</v>
      </c>
      <c r="H13" s="38"/>
      <c r="I13" s="21"/>
      <c r="J13" s="21"/>
      <c r="K13" s="21"/>
      <c r="L13" s="21"/>
      <c r="M13" s="21"/>
      <c r="N13" s="21"/>
      <c r="O13" s="21"/>
      <c r="P13" s="21"/>
      <c r="Q13" s="21"/>
      <c r="U13" s="18"/>
    </row>
    <row r="14" spans="1:21" s="8" customFormat="1" ht="14" customHeight="1" x14ac:dyDescent="0.2">
      <c r="A14" s="119"/>
      <c r="B14" s="117"/>
      <c r="C14" s="92"/>
      <c r="D14" s="93"/>
      <c r="E14" s="94"/>
      <c r="F14" s="95"/>
      <c r="G14" s="96"/>
      <c r="H14" s="38"/>
      <c r="I14" s="21"/>
      <c r="J14" s="21"/>
      <c r="K14" s="21"/>
      <c r="L14" s="21"/>
      <c r="M14" s="21"/>
      <c r="N14" s="21"/>
      <c r="O14" s="21"/>
      <c r="P14" s="21"/>
      <c r="Q14" s="21"/>
      <c r="U14" s="18"/>
    </row>
    <row r="15" spans="1:21" s="8" customFormat="1" ht="31" customHeight="1" x14ac:dyDescent="0.2">
      <c r="A15" s="119"/>
      <c r="B15" s="117" t="s">
        <v>843</v>
      </c>
      <c r="C15" s="185"/>
      <c r="D15" s="105">
        <v>1</v>
      </c>
      <c r="E15" s="94" t="s">
        <v>1</v>
      </c>
      <c r="F15" s="95"/>
      <c r="G15" s="96">
        <f>SUM(D15*F15)</f>
        <v>0</v>
      </c>
      <c r="H15" s="38"/>
      <c r="I15" s="21"/>
      <c r="J15" s="21"/>
      <c r="K15" s="21"/>
      <c r="L15" s="21"/>
      <c r="M15" s="21"/>
      <c r="N15" s="21"/>
      <c r="O15" s="21"/>
      <c r="P15" s="21"/>
      <c r="Q15" s="21"/>
      <c r="U15" s="18"/>
    </row>
    <row r="16" spans="1:21" s="8" customFormat="1" ht="14" customHeight="1" x14ac:dyDescent="0.2">
      <c r="A16" s="119"/>
      <c r="B16" s="117"/>
      <c r="C16" s="92"/>
      <c r="D16" s="93"/>
      <c r="E16" s="94"/>
      <c r="F16" s="95"/>
      <c r="G16" s="96"/>
      <c r="H16" s="38"/>
      <c r="I16" s="21"/>
      <c r="J16" s="21"/>
      <c r="K16" s="21"/>
      <c r="L16" s="21"/>
      <c r="M16" s="21"/>
      <c r="N16" s="21"/>
      <c r="O16" s="21"/>
      <c r="P16" s="21"/>
      <c r="Q16" s="21"/>
      <c r="U16" s="18"/>
    </row>
    <row r="17" spans="1:21" s="8" customFormat="1" ht="31" customHeight="1" x14ac:dyDescent="0.2">
      <c r="A17" s="119"/>
      <c r="B17" s="179" t="s">
        <v>844</v>
      </c>
      <c r="C17" s="185"/>
      <c r="D17" s="105">
        <v>1</v>
      </c>
      <c r="E17" s="94" t="s">
        <v>1</v>
      </c>
      <c r="F17" s="95"/>
      <c r="G17" s="96">
        <f>SUM(D17*F17)</f>
        <v>0</v>
      </c>
      <c r="H17" s="38"/>
      <c r="I17" s="21"/>
      <c r="J17" s="21"/>
      <c r="K17" s="21"/>
      <c r="L17" s="21"/>
      <c r="M17" s="21"/>
      <c r="N17" s="21"/>
      <c r="O17" s="21"/>
      <c r="P17" s="21"/>
      <c r="Q17" s="21"/>
      <c r="U17" s="18"/>
    </row>
    <row r="18" spans="1:21" s="8" customFormat="1" ht="14" customHeight="1" x14ac:dyDescent="0.2">
      <c r="A18" s="119"/>
      <c r="B18" s="117"/>
      <c r="C18" s="92"/>
      <c r="D18" s="93"/>
      <c r="E18" s="94"/>
      <c r="F18" s="95"/>
      <c r="G18" s="96"/>
      <c r="H18" s="38"/>
      <c r="I18" s="21"/>
      <c r="J18" s="21"/>
      <c r="K18" s="21"/>
      <c r="L18" s="21"/>
      <c r="M18" s="21"/>
      <c r="N18" s="21"/>
      <c r="O18" s="21"/>
      <c r="P18" s="21"/>
      <c r="Q18" s="21"/>
      <c r="U18" s="18"/>
    </row>
    <row r="19" spans="1:21" s="8" customFormat="1" ht="81" customHeight="1" x14ac:dyDescent="0.2">
      <c r="A19" s="119"/>
      <c r="B19" s="117" t="s">
        <v>845</v>
      </c>
      <c r="C19" s="185"/>
      <c r="D19" s="105">
        <v>1</v>
      </c>
      <c r="E19" s="94" t="s">
        <v>1</v>
      </c>
      <c r="F19" s="95"/>
      <c r="G19" s="96">
        <f>SUM(D19*F19)</f>
        <v>0</v>
      </c>
      <c r="H19" s="38"/>
      <c r="I19" s="21"/>
      <c r="J19" s="21"/>
      <c r="K19" s="21"/>
      <c r="L19" s="21"/>
      <c r="M19" s="21"/>
      <c r="N19" s="21"/>
      <c r="O19" s="21"/>
      <c r="P19" s="21"/>
      <c r="Q19" s="21"/>
      <c r="U19" s="18"/>
    </row>
    <row r="20" spans="1:21" s="8" customFormat="1" ht="14" customHeight="1" x14ac:dyDescent="0.2">
      <c r="A20" s="119"/>
      <c r="B20" s="117"/>
      <c r="C20" s="185"/>
      <c r="D20" s="105"/>
      <c r="E20" s="94"/>
      <c r="F20" s="95"/>
      <c r="G20" s="96"/>
      <c r="H20" s="38"/>
      <c r="I20" s="21"/>
      <c r="J20" s="21"/>
      <c r="K20" s="21"/>
      <c r="L20" s="21"/>
      <c r="M20" s="21"/>
      <c r="N20" s="21"/>
      <c r="O20" s="21"/>
      <c r="P20" s="21"/>
      <c r="Q20" s="21"/>
      <c r="U20" s="18"/>
    </row>
    <row r="21" spans="1:21" s="8" customFormat="1" ht="14" customHeight="1" x14ac:dyDescent="0.2">
      <c r="A21" s="119"/>
      <c r="B21" s="184" t="s">
        <v>1051</v>
      </c>
      <c r="C21" s="92"/>
      <c r="D21" s="93"/>
      <c r="E21" s="94"/>
      <c r="F21" s="95"/>
      <c r="G21" s="96"/>
      <c r="H21" s="38"/>
      <c r="I21" s="21"/>
      <c r="J21" s="21"/>
      <c r="K21" s="21"/>
      <c r="L21" s="21"/>
      <c r="M21" s="21"/>
      <c r="N21" s="21"/>
      <c r="O21" s="21"/>
      <c r="P21" s="21"/>
      <c r="Q21" s="21"/>
      <c r="U21" s="18"/>
    </row>
    <row r="22" spans="1:21" s="8" customFormat="1" ht="16" customHeight="1" x14ac:dyDescent="0.2">
      <c r="A22" s="119"/>
      <c r="B22" s="117"/>
      <c r="C22" s="92"/>
      <c r="D22" s="93"/>
      <c r="E22" s="94"/>
      <c r="F22" s="95"/>
      <c r="G22" s="96"/>
      <c r="H22" s="38"/>
      <c r="I22" s="21"/>
      <c r="J22" s="21"/>
      <c r="K22" s="21"/>
      <c r="L22" s="21"/>
      <c r="M22" s="21"/>
      <c r="N22" s="21"/>
      <c r="O22" s="21"/>
      <c r="P22" s="21"/>
      <c r="Q22" s="21"/>
      <c r="U22" s="18"/>
    </row>
    <row r="23" spans="1:21" s="8" customFormat="1" ht="18" customHeight="1" x14ac:dyDescent="0.2">
      <c r="A23" s="119"/>
      <c r="B23" s="187" t="s">
        <v>858</v>
      </c>
      <c r="C23" s="92"/>
      <c r="D23" s="93"/>
      <c r="E23" s="94"/>
      <c r="F23" s="95"/>
      <c r="G23" s="96"/>
      <c r="H23" s="38"/>
      <c r="I23" s="21"/>
      <c r="J23" s="21"/>
      <c r="K23" s="21"/>
      <c r="L23" s="21"/>
      <c r="M23" s="21"/>
      <c r="N23" s="21"/>
      <c r="O23" s="21"/>
      <c r="P23" s="21"/>
      <c r="Q23" s="21"/>
      <c r="U23" s="18"/>
    </row>
    <row r="24" spans="1:21" s="8" customFormat="1" ht="14" customHeight="1" x14ac:dyDescent="0.2">
      <c r="A24" s="119"/>
      <c r="B24" s="187"/>
      <c r="C24" s="92"/>
      <c r="D24" s="93"/>
      <c r="E24" s="94"/>
      <c r="F24" s="95"/>
      <c r="G24" s="96"/>
      <c r="H24" s="38"/>
      <c r="I24" s="21"/>
      <c r="J24" s="21"/>
      <c r="K24" s="21"/>
      <c r="L24" s="21"/>
      <c r="M24" s="21"/>
      <c r="N24" s="21"/>
      <c r="O24" s="21"/>
      <c r="P24" s="21"/>
      <c r="Q24" s="21"/>
      <c r="U24" s="18"/>
    </row>
    <row r="25" spans="1:21" s="8" customFormat="1" ht="27" customHeight="1" x14ac:dyDescent="0.2">
      <c r="A25" s="119"/>
      <c r="B25" s="117" t="s">
        <v>1068</v>
      </c>
      <c r="C25" s="92"/>
      <c r="D25" s="93"/>
      <c r="E25" s="94" t="s">
        <v>1</v>
      </c>
      <c r="F25" s="95"/>
      <c r="G25" s="107">
        <v>500</v>
      </c>
      <c r="H25" s="38"/>
      <c r="I25" s="21"/>
      <c r="J25" s="21"/>
      <c r="K25" s="21"/>
      <c r="L25" s="21"/>
      <c r="M25" s="21"/>
      <c r="N25" s="21"/>
      <c r="O25" s="21"/>
      <c r="P25" s="21"/>
      <c r="Q25" s="21"/>
      <c r="U25" s="18"/>
    </row>
    <row r="26" spans="1:21" s="8" customFormat="1" ht="14" customHeight="1" x14ac:dyDescent="0.2">
      <c r="A26" s="119"/>
      <c r="B26" s="187"/>
      <c r="C26" s="92"/>
      <c r="D26" s="93"/>
      <c r="E26" s="94"/>
      <c r="F26" s="95"/>
      <c r="G26" s="96"/>
      <c r="H26" s="38"/>
      <c r="I26" s="21"/>
      <c r="J26" s="21"/>
      <c r="K26" s="21"/>
      <c r="L26" s="21"/>
      <c r="M26" s="21"/>
      <c r="N26" s="21"/>
      <c r="O26" s="21"/>
      <c r="P26" s="21"/>
      <c r="Q26" s="21"/>
      <c r="U26" s="18"/>
    </row>
    <row r="27" spans="1:21" s="8" customFormat="1" ht="14" customHeight="1" x14ac:dyDescent="0.2">
      <c r="A27" s="119"/>
      <c r="B27" s="117" t="s">
        <v>1075</v>
      </c>
      <c r="C27" s="92"/>
      <c r="D27" s="93"/>
      <c r="E27" s="94"/>
      <c r="F27" s="95"/>
      <c r="G27" s="96"/>
      <c r="H27" s="38"/>
      <c r="I27" s="21"/>
      <c r="J27" s="21"/>
      <c r="K27" s="21"/>
      <c r="L27" s="21"/>
      <c r="M27" s="21"/>
      <c r="N27" s="21"/>
      <c r="O27" s="21"/>
      <c r="P27" s="21"/>
      <c r="Q27" s="21"/>
      <c r="U27" s="18"/>
    </row>
    <row r="28" spans="1:21" s="8" customFormat="1" ht="14" customHeight="1" x14ac:dyDescent="0.2">
      <c r="A28" s="119"/>
      <c r="B28" s="187"/>
      <c r="C28" s="92"/>
      <c r="D28" s="93"/>
      <c r="E28" s="94"/>
      <c r="F28" s="95"/>
      <c r="G28" s="96"/>
      <c r="H28" s="38"/>
      <c r="I28" s="21"/>
      <c r="J28" s="21"/>
      <c r="K28" s="21"/>
      <c r="L28" s="21"/>
      <c r="M28" s="21"/>
      <c r="N28" s="21"/>
      <c r="O28" s="21"/>
      <c r="P28" s="21"/>
      <c r="Q28" s="21"/>
      <c r="U28" s="18"/>
    </row>
    <row r="29" spans="1:21" s="8" customFormat="1" ht="14" customHeight="1" x14ac:dyDescent="0.2">
      <c r="A29" s="119"/>
      <c r="B29" s="189" t="s">
        <v>1056</v>
      </c>
      <c r="C29" s="92"/>
      <c r="D29" s="93">
        <v>1.7</v>
      </c>
      <c r="E29" s="94" t="s">
        <v>1053</v>
      </c>
      <c r="F29" s="95"/>
      <c r="G29" s="96">
        <f>SUM(D29*F29)</f>
        <v>0</v>
      </c>
      <c r="H29" s="38"/>
      <c r="I29" s="21"/>
      <c r="J29" s="21"/>
      <c r="K29" s="21"/>
      <c r="L29" s="21"/>
      <c r="M29" s="21"/>
      <c r="N29" s="21"/>
      <c r="O29" s="21"/>
      <c r="P29" s="21"/>
      <c r="Q29" s="21"/>
      <c r="U29" s="18"/>
    </row>
    <row r="30" spans="1:21" s="8" customFormat="1" ht="14" customHeight="1" x14ac:dyDescent="0.2">
      <c r="A30" s="119"/>
      <c r="B30" s="187"/>
      <c r="C30" s="92"/>
      <c r="D30" s="93"/>
      <c r="E30" s="94"/>
      <c r="F30" s="95"/>
      <c r="G30" s="96"/>
      <c r="H30" s="38"/>
      <c r="I30" s="21"/>
      <c r="J30" s="21"/>
      <c r="K30" s="21"/>
      <c r="L30" s="21"/>
      <c r="M30" s="21"/>
      <c r="N30" s="21"/>
      <c r="O30" s="21"/>
      <c r="P30" s="21"/>
      <c r="Q30" s="21"/>
      <c r="U30" s="18"/>
    </row>
    <row r="31" spans="1:21" s="8" customFormat="1" ht="34" customHeight="1" x14ac:dyDescent="0.2">
      <c r="A31" s="119"/>
      <c r="B31" s="189" t="s">
        <v>1069</v>
      </c>
      <c r="C31" s="92"/>
      <c r="D31" s="93">
        <v>2</v>
      </c>
      <c r="E31" s="94" t="s">
        <v>847</v>
      </c>
      <c r="F31" s="95"/>
      <c r="G31" s="96">
        <f>SUM(D31*F31)</f>
        <v>0</v>
      </c>
      <c r="H31" s="38"/>
      <c r="I31" s="21"/>
      <c r="J31" s="21"/>
      <c r="K31" s="21"/>
      <c r="L31" s="21"/>
      <c r="M31" s="21"/>
      <c r="N31" s="21"/>
      <c r="O31" s="21"/>
      <c r="P31" s="21"/>
      <c r="Q31" s="21"/>
      <c r="U31" s="18"/>
    </row>
    <row r="32" spans="1:21" s="8" customFormat="1" ht="14" customHeight="1" x14ac:dyDescent="0.2">
      <c r="A32" s="119"/>
      <c r="B32" s="187"/>
      <c r="C32" s="92"/>
      <c r="D32" s="93"/>
      <c r="E32" s="94"/>
      <c r="F32" s="95"/>
      <c r="G32" s="96"/>
      <c r="H32" s="38"/>
      <c r="I32" s="21"/>
      <c r="J32" s="21"/>
      <c r="K32" s="21"/>
      <c r="L32" s="21"/>
      <c r="M32" s="21"/>
      <c r="N32" s="21"/>
      <c r="O32" s="21"/>
      <c r="P32" s="21"/>
      <c r="Q32" s="21"/>
      <c r="U32" s="18"/>
    </row>
    <row r="33" spans="1:21" s="8" customFormat="1" ht="28" customHeight="1" x14ac:dyDescent="0.2">
      <c r="A33" s="119"/>
      <c r="B33" s="189" t="s">
        <v>1052</v>
      </c>
      <c r="C33" s="92"/>
      <c r="D33" s="93">
        <v>32</v>
      </c>
      <c r="E33" s="94" t="s">
        <v>877</v>
      </c>
      <c r="F33" s="95"/>
      <c r="G33" s="96">
        <f>SUM(D33*F33)</f>
        <v>0</v>
      </c>
      <c r="H33" s="38"/>
      <c r="I33" s="21"/>
      <c r="J33" s="21"/>
      <c r="K33" s="21"/>
      <c r="L33" s="21"/>
      <c r="M33" s="21"/>
      <c r="N33" s="21"/>
      <c r="O33" s="21"/>
      <c r="P33" s="21"/>
      <c r="Q33" s="21"/>
      <c r="U33" s="18"/>
    </row>
    <row r="34" spans="1:21" s="8" customFormat="1" ht="14" x14ac:dyDescent="0.2">
      <c r="A34" s="119"/>
      <c r="B34" s="117"/>
      <c r="C34" s="92"/>
      <c r="D34" s="93"/>
      <c r="E34" s="94"/>
      <c r="F34" s="95"/>
      <c r="G34" s="96"/>
      <c r="H34" s="38"/>
      <c r="I34" s="21"/>
      <c r="J34" s="21"/>
      <c r="K34" s="21"/>
      <c r="L34" s="21"/>
      <c r="M34" s="21"/>
      <c r="N34" s="21"/>
      <c r="O34" s="21"/>
      <c r="P34" s="21"/>
      <c r="Q34" s="21"/>
      <c r="U34" s="18"/>
    </row>
    <row r="35" spans="1:21" s="8" customFormat="1" ht="15" x14ac:dyDescent="0.2">
      <c r="A35" s="119"/>
      <c r="B35" s="117" t="s">
        <v>1074</v>
      </c>
      <c r="C35" s="92"/>
      <c r="D35" s="93"/>
      <c r="E35" s="94"/>
      <c r="F35" s="95"/>
      <c r="G35" s="96"/>
      <c r="H35" s="38"/>
      <c r="I35" s="21"/>
      <c r="J35" s="21"/>
      <c r="K35" s="21"/>
      <c r="L35" s="21"/>
      <c r="M35" s="21"/>
      <c r="N35" s="21"/>
      <c r="O35" s="21"/>
      <c r="P35" s="21"/>
      <c r="Q35" s="21"/>
      <c r="U35" s="18"/>
    </row>
    <row r="36" spans="1:21" s="8" customFormat="1" ht="14" x14ac:dyDescent="0.2">
      <c r="A36" s="119"/>
      <c r="B36" s="117"/>
      <c r="C36" s="92"/>
      <c r="D36" s="93"/>
      <c r="E36" s="94"/>
      <c r="F36" s="95"/>
      <c r="G36" s="96"/>
      <c r="H36" s="38"/>
      <c r="I36" s="21"/>
      <c r="J36" s="21"/>
      <c r="K36" s="21"/>
      <c r="L36" s="21"/>
      <c r="M36" s="21"/>
      <c r="N36" s="21"/>
      <c r="O36" s="21"/>
      <c r="P36" s="21"/>
      <c r="Q36" s="21"/>
      <c r="U36" s="18"/>
    </row>
    <row r="37" spans="1:21" s="8" customFormat="1" ht="29" x14ac:dyDescent="0.2">
      <c r="A37" s="119"/>
      <c r="B37" s="189" t="s">
        <v>1076</v>
      </c>
      <c r="C37" s="92"/>
      <c r="D37" s="93">
        <v>1</v>
      </c>
      <c r="E37" s="94" t="s">
        <v>847</v>
      </c>
      <c r="F37" s="95"/>
      <c r="G37" s="96">
        <f>SUM(D37*F37)</f>
        <v>0</v>
      </c>
      <c r="H37" s="38"/>
      <c r="I37" s="21"/>
      <c r="J37" s="21"/>
      <c r="K37" s="21"/>
      <c r="L37" s="21"/>
      <c r="M37" s="21"/>
      <c r="N37" s="21"/>
      <c r="O37" s="21"/>
      <c r="P37" s="21"/>
      <c r="Q37" s="21"/>
      <c r="U37" s="18"/>
    </row>
    <row r="38" spans="1:21" s="8" customFormat="1" ht="14" x14ac:dyDescent="0.2">
      <c r="A38" s="119"/>
      <c r="B38" s="117"/>
      <c r="C38" s="92"/>
      <c r="D38" s="93"/>
      <c r="E38" s="94"/>
      <c r="F38" s="95"/>
      <c r="G38" s="96"/>
      <c r="H38" s="38"/>
      <c r="I38" s="21"/>
      <c r="J38" s="21"/>
      <c r="K38" s="21"/>
      <c r="L38" s="21"/>
      <c r="M38" s="21"/>
      <c r="N38" s="21"/>
      <c r="O38" s="21"/>
      <c r="P38" s="21"/>
      <c r="Q38" s="21"/>
      <c r="U38" s="18"/>
    </row>
    <row r="39" spans="1:21" s="8" customFormat="1" ht="28" customHeight="1" x14ac:dyDescent="0.2">
      <c r="A39" s="119"/>
      <c r="B39" s="189" t="s">
        <v>1080</v>
      </c>
      <c r="C39" s="92"/>
      <c r="D39" s="93">
        <v>1</v>
      </c>
      <c r="E39" s="94" t="s">
        <v>847</v>
      </c>
      <c r="F39" s="95"/>
      <c r="G39" s="96">
        <f>SUM(D39*F39)</f>
        <v>0</v>
      </c>
      <c r="H39" s="38"/>
      <c r="I39" s="21"/>
      <c r="J39" s="21"/>
      <c r="K39" s="21"/>
      <c r="L39" s="21"/>
      <c r="M39" s="21"/>
      <c r="N39" s="21">
        <f t="shared" ref="N39" si="0">I39*D39</f>
        <v>0</v>
      </c>
      <c r="O39" s="21">
        <f t="shared" ref="O39" si="1">J39*D39</f>
        <v>0</v>
      </c>
      <c r="P39" s="21">
        <f t="shared" ref="P39" si="2">K39*D39</f>
        <v>0</v>
      </c>
      <c r="Q39" s="21">
        <f t="shared" ref="Q39" si="3">L39*D39</f>
        <v>0</v>
      </c>
      <c r="U39" s="18"/>
    </row>
    <row r="40" spans="1:21" s="8" customFormat="1" ht="14" customHeight="1" x14ac:dyDescent="0.2">
      <c r="A40" s="119"/>
      <c r="B40" s="189"/>
      <c r="C40" s="92"/>
      <c r="D40" s="93"/>
      <c r="E40" s="94"/>
      <c r="F40" s="95"/>
      <c r="G40" s="96"/>
      <c r="H40" s="38"/>
      <c r="I40" s="21"/>
      <c r="J40" s="21"/>
      <c r="K40" s="21"/>
      <c r="L40" s="21"/>
      <c r="M40" s="21"/>
      <c r="N40" s="21"/>
      <c r="O40" s="21"/>
      <c r="P40" s="21"/>
      <c r="Q40" s="21"/>
      <c r="U40" s="18"/>
    </row>
    <row r="41" spans="1:21" s="8" customFormat="1" ht="30" customHeight="1" x14ac:dyDescent="0.2">
      <c r="A41" s="119"/>
      <c r="B41" s="189" t="s">
        <v>1079</v>
      </c>
      <c r="C41" s="92"/>
      <c r="D41" s="93">
        <v>1</v>
      </c>
      <c r="E41" s="94" t="s">
        <v>847</v>
      </c>
      <c r="F41" s="95"/>
      <c r="G41" s="96">
        <f>SUM(D41*F41)</f>
        <v>0</v>
      </c>
      <c r="H41" s="38"/>
      <c r="I41" s="21"/>
      <c r="J41" s="21"/>
      <c r="K41" s="21"/>
      <c r="L41" s="21"/>
      <c r="M41" s="21"/>
      <c r="N41" s="21"/>
      <c r="O41" s="21"/>
      <c r="P41" s="21"/>
      <c r="Q41" s="21"/>
      <c r="U41" s="18"/>
    </row>
    <row r="42" spans="1:21" s="8" customFormat="1" ht="14" customHeight="1" x14ac:dyDescent="0.2">
      <c r="A42" s="119"/>
      <c r="B42" s="189"/>
      <c r="C42" s="92"/>
      <c r="D42" s="93"/>
      <c r="E42" s="94"/>
      <c r="F42" s="95"/>
      <c r="G42" s="96"/>
      <c r="H42" s="38"/>
      <c r="I42" s="21"/>
      <c r="J42" s="21"/>
      <c r="K42" s="21"/>
      <c r="L42" s="21"/>
      <c r="M42" s="21"/>
      <c r="N42" s="21"/>
      <c r="O42" s="21"/>
      <c r="P42" s="21"/>
      <c r="Q42" s="21"/>
      <c r="U42" s="18"/>
    </row>
    <row r="43" spans="1:21" s="8" customFormat="1" ht="29" customHeight="1" x14ac:dyDescent="0.2">
      <c r="A43" s="119"/>
      <c r="B43" s="189" t="s">
        <v>1081</v>
      </c>
      <c r="C43" s="92"/>
      <c r="D43" s="93">
        <v>3</v>
      </c>
      <c r="E43" s="94" t="s">
        <v>847</v>
      </c>
      <c r="F43" s="95"/>
      <c r="G43" s="96">
        <f>SUM(D43*F43)</f>
        <v>0</v>
      </c>
      <c r="H43" s="38"/>
      <c r="I43" s="21"/>
      <c r="J43" s="21"/>
      <c r="K43" s="21"/>
      <c r="L43" s="21"/>
      <c r="M43" s="21"/>
      <c r="N43" s="21"/>
      <c r="O43" s="21"/>
      <c r="P43" s="21"/>
      <c r="Q43" s="21"/>
      <c r="U43" s="18"/>
    </row>
    <row r="44" spans="1:21" s="8" customFormat="1" ht="14" customHeight="1" x14ac:dyDescent="0.2">
      <c r="A44" s="119"/>
      <c r="B44" s="189"/>
      <c r="C44" s="92"/>
      <c r="D44" s="93"/>
      <c r="E44" s="94"/>
      <c r="F44" s="95"/>
      <c r="G44" s="96"/>
      <c r="H44" s="38"/>
      <c r="I44" s="21"/>
      <c r="J44" s="21"/>
      <c r="K44" s="21"/>
      <c r="L44" s="21"/>
      <c r="M44" s="21"/>
      <c r="N44" s="21"/>
      <c r="O44" s="21"/>
      <c r="P44" s="21"/>
      <c r="Q44" s="21"/>
      <c r="U44" s="18"/>
    </row>
    <row r="45" spans="1:21" s="8" customFormat="1" ht="28" customHeight="1" x14ac:dyDescent="0.2">
      <c r="A45" s="119"/>
      <c r="B45" s="189" t="s">
        <v>1082</v>
      </c>
      <c r="C45" s="92"/>
      <c r="D45" s="93">
        <v>1</v>
      </c>
      <c r="E45" s="94" t="s">
        <v>847</v>
      </c>
      <c r="F45" s="95"/>
      <c r="G45" s="96">
        <f>SUM(D45*F45)</f>
        <v>0</v>
      </c>
      <c r="H45" s="38"/>
      <c r="I45" s="21"/>
      <c r="J45" s="21"/>
      <c r="K45" s="21"/>
      <c r="L45" s="21"/>
      <c r="M45" s="21"/>
      <c r="N45" s="21"/>
      <c r="O45" s="21"/>
      <c r="P45" s="21"/>
      <c r="Q45" s="21"/>
      <c r="U45" s="18"/>
    </row>
    <row r="46" spans="1:21" s="8" customFormat="1" ht="14" customHeight="1" x14ac:dyDescent="0.2">
      <c r="A46" s="119"/>
      <c r="B46" s="189"/>
      <c r="C46" s="92"/>
      <c r="D46" s="93"/>
      <c r="E46" s="94"/>
      <c r="F46" s="95"/>
      <c r="G46" s="96"/>
      <c r="H46" s="38"/>
      <c r="I46" s="21"/>
      <c r="J46" s="21"/>
      <c r="K46" s="21"/>
      <c r="L46" s="21"/>
      <c r="M46" s="21"/>
      <c r="N46" s="21"/>
      <c r="O46" s="21"/>
      <c r="P46" s="21"/>
      <c r="Q46" s="21"/>
      <c r="U46" s="18"/>
    </row>
    <row r="47" spans="1:21" s="8" customFormat="1" ht="29" customHeight="1" x14ac:dyDescent="0.2">
      <c r="A47" s="119"/>
      <c r="B47" s="189" t="s">
        <v>1083</v>
      </c>
      <c r="C47" s="92"/>
      <c r="D47" s="93">
        <v>1</v>
      </c>
      <c r="E47" s="94" t="s">
        <v>847</v>
      </c>
      <c r="F47" s="95"/>
      <c r="G47" s="96">
        <f>SUM(D47*F47)</f>
        <v>0</v>
      </c>
      <c r="H47" s="38"/>
      <c r="I47" s="21"/>
      <c r="J47" s="21"/>
      <c r="K47" s="21"/>
      <c r="L47" s="21"/>
      <c r="M47" s="21"/>
      <c r="N47" s="21"/>
      <c r="O47" s="21"/>
      <c r="P47" s="21"/>
      <c r="Q47" s="21"/>
      <c r="U47" s="18"/>
    </row>
    <row r="48" spans="1:21" s="8" customFormat="1" ht="14" customHeight="1" x14ac:dyDescent="0.2">
      <c r="A48" s="119"/>
      <c r="B48" s="189"/>
      <c r="C48" s="92"/>
      <c r="D48" s="93"/>
      <c r="E48" s="94"/>
      <c r="F48" s="95"/>
      <c r="G48" s="96"/>
      <c r="H48" s="38"/>
      <c r="I48" s="21"/>
      <c r="J48" s="21"/>
      <c r="K48" s="21"/>
      <c r="L48" s="21"/>
      <c r="M48" s="21"/>
      <c r="N48" s="21"/>
      <c r="O48" s="21"/>
      <c r="P48" s="21"/>
      <c r="Q48" s="21"/>
      <c r="U48" s="18"/>
    </row>
    <row r="49" spans="1:21" s="8" customFormat="1" ht="14" customHeight="1" x14ac:dyDescent="0.2">
      <c r="A49" s="119"/>
      <c r="B49" s="187" t="s">
        <v>1059</v>
      </c>
      <c r="C49" s="92"/>
      <c r="D49" s="93"/>
      <c r="E49" s="94"/>
      <c r="F49" s="95"/>
      <c r="G49" s="96"/>
      <c r="H49" s="38"/>
      <c r="I49" s="21"/>
      <c r="J49" s="21"/>
      <c r="K49" s="21"/>
      <c r="L49" s="21"/>
      <c r="M49" s="21"/>
      <c r="N49" s="21"/>
      <c r="O49" s="21"/>
      <c r="P49" s="21"/>
      <c r="Q49" s="21"/>
      <c r="U49" s="18"/>
    </row>
    <row r="50" spans="1:21" s="8" customFormat="1" ht="14" customHeight="1" x14ac:dyDescent="0.2">
      <c r="A50" s="119"/>
      <c r="B50" s="187"/>
      <c r="C50" s="92"/>
      <c r="D50" s="93"/>
      <c r="E50" s="94"/>
      <c r="F50" s="95"/>
      <c r="G50" s="96"/>
      <c r="H50" s="38"/>
      <c r="I50" s="21"/>
      <c r="J50" s="21"/>
      <c r="K50" s="21"/>
      <c r="L50" s="21"/>
      <c r="M50" s="21"/>
      <c r="N50" s="21"/>
      <c r="O50" s="21"/>
      <c r="P50" s="21"/>
      <c r="Q50" s="21"/>
      <c r="U50" s="18"/>
    </row>
    <row r="51" spans="1:21" s="8" customFormat="1" ht="14" customHeight="1" x14ac:dyDescent="0.2">
      <c r="A51" s="119"/>
      <c r="B51" s="204" t="s">
        <v>846</v>
      </c>
      <c r="C51" s="92"/>
      <c r="D51" s="93"/>
      <c r="E51" s="94"/>
      <c r="F51" s="95"/>
      <c r="G51" s="96"/>
      <c r="H51" s="38"/>
      <c r="I51" s="21"/>
      <c r="J51" s="21"/>
      <c r="K51" s="21"/>
      <c r="L51" s="21"/>
      <c r="M51" s="21"/>
      <c r="N51" s="21"/>
      <c r="O51" s="21"/>
      <c r="P51" s="21"/>
      <c r="Q51" s="21"/>
      <c r="U51" s="18"/>
    </row>
    <row r="52" spans="1:21" s="8" customFormat="1" ht="14" customHeight="1" x14ac:dyDescent="0.2">
      <c r="A52" s="119"/>
      <c r="B52" s="204"/>
      <c r="C52" s="92"/>
      <c r="D52" s="93"/>
      <c r="E52" s="94"/>
      <c r="F52" s="95"/>
      <c r="G52" s="96"/>
      <c r="H52" s="38"/>
      <c r="I52" s="21"/>
      <c r="J52" s="21"/>
      <c r="K52" s="21"/>
      <c r="L52" s="21"/>
      <c r="M52" s="21"/>
      <c r="N52" s="21"/>
      <c r="O52" s="21"/>
      <c r="P52" s="21"/>
      <c r="Q52" s="21"/>
      <c r="U52" s="18"/>
    </row>
    <row r="53" spans="1:21" s="8" customFormat="1" ht="56" customHeight="1" x14ac:dyDescent="0.2">
      <c r="A53" s="119"/>
      <c r="B53" s="189" t="s">
        <v>1070</v>
      </c>
      <c r="C53" s="92"/>
      <c r="D53" s="93">
        <v>0.3</v>
      </c>
      <c r="E53" s="94" t="s">
        <v>877</v>
      </c>
      <c r="F53" s="95"/>
      <c r="G53" s="96">
        <f>SUM(D53*F53)</f>
        <v>0</v>
      </c>
      <c r="H53" s="38"/>
      <c r="I53" s="21"/>
      <c r="J53" s="21"/>
      <c r="K53" s="21"/>
      <c r="L53" s="21"/>
      <c r="M53" s="21"/>
      <c r="N53" s="21"/>
      <c r="O53" s="21"/>
      <c r="P53" s="21"/>
      <c r="Q53" s="21"/>
      <c r="U53" s="18"/>
    </row>
    <row r="54" spans="1:21" s="8" customFormat="1" ht="14" customHeight="1" x14ac:dyDescent="0.2">
      <c r="A54" s="119"/>
      <c r="B54" s="117"/>
      <c r="C54" s="92"/>
      <c r="D54" s="93"/>
      <c r="E54" s="94"/>
      <c r="F54" s="95"/>
      <c r="G54" s="96"/>
      <c r="H54" s="38"/>
      <c r="I54" s="21"/>
      <c r="J54" s="21"/>
      <c r="K54" s="21"/>
      <c r="L54" s="21"/>
      <c r="M54" s="21"/>
      <c r="N54" s="21"/>
      <c r="O54" s="21"/>
      <c r="P54" s="21"/>
      <c r="Q54" s="21"/>
      <c r="U54" s="18"/>
    </row>
    <row r="55" spans="1:21" s="8" customFormat="1" ht="14" customHeight="1" x14ac:dyDescent="0.2">
      <c r="A55" s="119"/>
      <c r="B55" s="189" t="s">
        <v>1071</v>
      </c>
      <c r="C55" s="92"/>
      <c r="D55" s="93">
        <v>4.4000000000000004</v>
      </c>
      <c r="E55" s="94" t="s">
        <v>877</v>
      </c>
      <c r="F55" s="95"/>
      <c r="G55" s="96">
        <f>SUM(D55*F55)</f>
        <v>0</v>
      </c>
      <c r="H55" s="38"/>
      <c r="I55" s="21"/>
      <c r="J55" s="21"/>
      <c r="K55" s="21"/>
      <c r="L55" s="21"/>
      <c r="M55" s="21"/>
      <c r="N55" s="21"/>
      <c r="O55" s="21"/>
      <c r="P55" s="21"/>
      <c r="Q55" s="21"/>
      <c r="U55" s="18"/>
    </row>
    <row r="56" spans="1:21" s="8" customFormat="1" ht="14" customHeight="1" x14ac:dyDescent="0.2">
      <c r="A56" s="119"/>
      <c r="B56" s="117"/>
      <c r="C56" s="92"/>
      <c r="D56" s="93"/>
      <c r="E56" s="94"/>
      <c r="F56" s="95"/>
      <c r="G56" s="96"/>
      <c r="H56" s="38"/>
      <c r="I56" s="21"/>
      <c r="J56" s="21"/>
      <c r="K56" s="21"/>
      <c r="L56" s="21"/>
      <c r="M56" s="21"/>
      <c r="N56" s="21"/>
      <c r="O56" s="21"/>
      <c r="P56" s="21"/>
      <c r="Q56" s="21"/>
      <c r="U56" s="18"/>
    </row>
    <row r="57" spans="1:21" s="8" customFormat="1" ht="14" customHeight="1" x14ac:dyDescent="0.2">
      <c r="A57" s="119"/>
      <c r="B57" s="204" t="s">
        <v>1072</v>
      </c>
      <c r="C57" s="92"/>
      <c r="D57" s="93"/>
      <c r="E57" s="94"/>
      <c r="F57" s="95"/>
      <c r="G57" s="96"/>
      <c r="H57" s="38"/>
      <c r="I57" s="21"/>
      <c r="J57" s="21"/>
      <c r="K57" s="21"/>
      <c r="L57" s="21"/>
      <c r="M57" s="21"/>
      <c r="N57" s="21"/>
      <c r="O57" s="21"/>
      <c r="P57" s="21"/>
      <c r="Q57" s="21"/>
      <c r="U57" s="18"/>
    </row>
    <row r="58" spans="1:21" s="8" customFormat="1" ht="14" customHeight="1" x14ac:dyDescent="0.2">
      <c r="A58" s="119"/>
      <c r="B58" s="117"/>
      <c r="C58" s="92"/>
      <c r="D58" s="93"/>
      <c r="E58" s="94"/>
      <c r="F58" s="95"/>
      <c r="G58" s="96"/>
      <c r="H58" s="38"/>
      <c r="I58" s="21"/>
      <c r="J58" s="21"/>
      <c r="K58" s="21"/>
      <c r="L58" s="21"/>
      <c r="M58" s="21"/>
      <c r="N58" s="21"/>
      <c r="O58" s="21"/>
      <c r="P58" s="21"/>
      <c r="Q58" s="21"/>
      <c r="U58" s="18"/>
    </row>
    <row r="59" spans="1:21" s="8" customFormat="1" ht="31" customHeight="1" x14ac:dyDescent="0.2">
      <c r="A59" s="119"/>
      <c r="B59" s="189" t="s">
        <v>1073</v>
      </c>
      <c r="C59" s="92"/>
      <c r="D59" s="93">
        <v>4.7</v>
      </c>
      <c r="E59" s="94" t="s">
        <v>877</v>
      </c>
      <c r="F59" s="95"/>
      <c r="G59" s="96">
        <f>SUM(D59*F59)</f>
        <v>0</v>
      </c>
      <c r="H59" s="38"/>
      <c r="I59" s="21"/>
      <c r="J59" s="21"/>
      <c r="K59" s="21"/>
      <c r="L59" s="21"/>
      <c r="M59" s="21"/>
      <c r="N59" s="21"/>
      <c r="O59" s="21"/>
      <c r="P59" s="21"/>
      <c r="Q59" s="21"/>
      <c r="U59" s="18"/>
    </row>
    <row r="60" spans="1:21" s="8" customFormat="1" ht="14" customHeight="1" x14ac:dyDescent="0.2">
      <c r="A60" s="119"/>
      <c r="B60" s="189"/>
      <c r="C60" s="92"/>
      <c r="D60" s="93"/>
      <c r="E60" s="94"/>
      <c r="F60" s="95"/>
      <c r="G60" s="96"/>
      <c r="H60" s="38"/>
      <c r="I60" s="21"/>
      <c r="J60" s="21"/>
      <c r="K60" s="21"/>
      <c r="L60" s="21"/>
      <c r="M60" s="21"/>
      <c r="N60" s="21"/>
      <c r="O60" s="21"/>
      <c r="P60" s="21"/>
      <c r="Q60" s="21"/>
      <c r="U60" s="18"/>
    </row>
    <row r="61" spans="1:21" s="8" customFormat="1" ht="14" customHeight="1" x14ac:dyDescent="0.2">
      <c r="A61" s="119"/>
      <c r="B61" s="187" t="s">
        <v>1054</v>
      </c>
      <c r="C61" s="92"/>
      <c r="D61" s="93"/>
      <c r="E61" s="94"/>
      <c r="F61" s="95"/>
      <c r="G61" s="96"/>
      <c r="H61" s="38"/>
      <c r="I61" s="21"/>
      <c r="J61" s="21"/>
      <c r="K61" s="21"/>
      <c r="L61" s="21"/>
      <c r="M61" s="21"/>
      <c r="N61" s="21"/>
      <c r="O61" s="21"/>
      <c r="P61" s="21"/>
      <c r="Q61" s="21"/>
      <c r="U61" s="18"/>
    </row>
    <row r="62" spans="1:21" s="8" customFormat="1" ht="14" customHeight="1" x14ac:dyDescent="0.2">
      <c r="A62" s="119"/>
      <c r="B62" s="187"/>
      <c r="C62" s="92"/>
      <c r="D62" s="93"/>
      <c r="E62" s="94"/>
      <c r="F62" s="95"/>
      <c r="G62" s="96"/>
      <c r="H62" s="38"/>
      <c r="I62" s="21"/>
      <c r="J62" s="21"/>
      <c r="K62" s="21"/>
      <c r="L62" s="21"/>
      <c r="M62" s="21"/>
      <c r="N62" s="21"/>
      <c r="O62" s="21"/>
      <c r="P62" s="21"/>
      <c r="Q62" s="21"/>
      <c r="U62" s="18"/>
    </row>
    <row r="63" spans="1:21" s="8" customFormat="1" ht="30" customHeight="1" x14ac:dyDescent="0.2">
      <c r="A63" s="119"/>
      <c r="B63" s="117" t="s">
        <v>1055</v>
      </c>
      <c r="C63" s="92"/>
      <c r="D63" s="93"/>
      <c r="E63" s="94" t="s">
        <v>1</v>
      </c>
      <c r="F63" s="95"/>
      <c r="G63" s="107">
        <v>300</v>
      </c>
      <c r="H63" s="38"/>
      <c r="I63" s="21"/>
      <c r="J63" s="21"/>
      <c r="K63" s="21"/>
      <c r="L63" s="21"/>
      <c r="M63" s="21"/>
      <c r="N63" s="21"/>
      <c r="O63" s="21"/>
      <c r="P63" s="21"/>
      <c r="Q63" s="21"/>
      <c r="U63" s="18"/>
    </row>
    <row r="64" spans="1:21" s="8" customFormat="1" ht="14" customHeight="1" x14ac:dyDescent="0.2">
      <c r="A64" s="119"/>
      <c r="B64" s="117"/>
      <c r="C64" s="92"/>
      <c r="D64" s="93"/>
      <c r="E64" s="94"/>
      <c r="F64" s="95"/>
      <c r="G64" s="107"/>
      <c r="H64" s="38"/>
      <c r="I64" s="21"/>
      <c r="J64" s="21"/>
      <c r="K64" s="21"/>
      <c r="L64" s="21"/>
      <c r="M64" s="21"/>
      <c r="N64" s="21"/>
      <c r="O64" s="21"/>
      <c r="P64" s="21"/>
      <c r="Q64" s="21"/>
      <c r="U64" s="18"/>
    </row>
    <row r="65" spans="1:21" s="8" customFormat="1" ht="14" customHeight="1" x14ac:dyDescent="0.2">
      <c r="A65" s="119"/>
      <c r="B65" s="189" t="s">
        <v>1167</v>
      </c>
      <c r="C65" s="92"/>
      <c r="D65" s="93"/>
      <c r="E65" s="94" t="s">
        <v>1</v>
      </c>
      <c r="F65" s="95"/>
      <c r="G65" s="96">
        <f>SUM(D65*F65)</f>
        <v>0</v>
      </c>
      <c r="H65" s="38"/>
      <c r="I65" s="21"/>
      <c r="J65" s="21"/>
      <c r="K65" s="21"/>
      <c r="L65" s="21"/>
      <c r="M65" s="21"/>
      <c r="N65" s="21"/>
      <c r="O65" s="21"/>
      <c r="P65" s="21"/>
      <c r="Q65" s="21"/>
      <c r="U65" s="18"/>
    </row>
    <row r="66" spans="1:21" s="8" customFormat="1" ht="14" customHeight="1" x14ac:dyDescent="0.2">
      <c r="A66" s="119"/>
      <c r="B66" s="117"/>
      <c r="C66" s="92"/>
      <c r="D66" s="93"/>
      <c r="E66" s="94"/>
      <c r="F66" s="95"/>
      <c r="G66" s="107"/>
      <c r="H66" s="38"/>
      <c r="I66" s="21"/>
      <c r="J66" s="21"/>
      <c r="K66" s="21"/>
      <c r="L66" s="21"/>
      <c r="M66" s="21"/>
      <c r="N66" s="21"/>
      <c r="O66" s="21"/>
      <c r="P66" s="21"/>
      <c r="Q66" s="21"/>
      <c r="U66" s="18"/>
    </row>
    <row r="67" spans="1:21" s="8" customFormat="1" ht="30" customHeight="1" x14ac:dyDescent="0.2">
      <c r="A67" s="119"/>
      <c r="B67" s="189" t="s">
        <v>1057</v>
      </c>
      <c r="C67" s="92"/>
      <c r="D67" s="93"/>
      <c r="E67" s="94" t="s">
        <v>1</v>
      </c>
      <c r="F67" s="95"/>
      <c r="G67" s="96">
        <f>SUM(D67*F67)</f>
        <v>0</v>
      </c>
      <c r="H67" s="38"/>
      <c r="I67" s="21"/>
      <c r="J67" s="21"/>
      <c r="K67" s="21"/>
      <c r="L67" s="21"/>
      <c r="M67" s="21"/>
      <c r="N67" s="21"/>
      <c r="O67" s="21"/>
      <c r="P67" s="21"/>
      <c r="Q67" s="21"/>
      <c r="U67" s="18"/>
    </row>
    <row r="68" spans="1:21" s="8" customFormat="1" ht="14" customHeight="1" x14ac:dyDescent="0.2">
      <c r="A68" s="119"/>
      <c r="B68" s="189"/>
      <c r="C68" s="92"/>
      <c r="D68" s="93"/>
      <c r="E68" s="94"/>
      <c r="F68" s="95"/>
      <c r="G68" s="107"/>
      <c r="H68" s="38"/>
      <c r="I68" s="21"/>
      <c r="J68" s="21"/>
      <c r="K68" s="21"/>
      <c r="L68" s="21"/>
      <c r="M68" s="21"/>
      <c r="N68" s="21"/>
      <c r="O68" s="21"/>
      <c r="P68" s="21"/>
      <c r="Q68" s="21"/>
      <c r="U68" s="18"/>
    </row>
    <row r="69" spans="1:21" s="8" customFormat="1" ht="56" customHeight="1" x14ac:dyDescent="0.2">
      <c r="A69" s="119"/>
      <c r="B69" s="189" t="s">
        <v>1058</v>
      </c>
      <c r="C69" s="92"/>
      <c r="D69" s="93"/>
      <c r="E69" s="94" t="s">
        <v>1</v>
      </c>
      <c r="F69" s="95"/>
      <c r="G69" s="96">
        <f>SUM(D69*F69)</f>
        <v>0</v>
      </c>
      <c r="H69" s="38"/>
      <c r="I69" s="21"/>
      <c r="J69" s="21"/>
      <c r="K69" s="21"/>
      <c r="L69" s="21"/>
      <c r="M69" s="21"/>
      <c r="N69" s="21"/>
      <c r="O69" s="21"/>
      <c r="P69" s="21"/>
      <c r="Q69" s="21"/>
      <c r="U69" s="18"/>
    </row>
    <row r="70" spans="1:21" s="8" customFormat="1" ht="14" customHeight="1" x14ac:dyDescent="0.2">
      <c r="A70" s="119"/>
      <c r="B70" s="189"/>
      <c r="C70" s="92"/>
      <c r="D70" s="93"/>
      <c r="E70" s="94"/>
      <c r="F70" s="95"/>
      <c r="G70" s="96"/>
      <c r="H70" s="38"/>
      <c r="I70" s="21"/>
      <c r="J70" s="21"/>
      <c r="K70" s="21"/>
      <c r="L70" s="21"/>
      <c r="M70" s="21"/>
      <c r="N70" s="21"/>
      <c r="O70" s="21"/>
      <c r="P70" s="21"/>
      <c r="Q70" s="21"/>
      <c r="U70" s="18"/>
    </row>
    <row r="71" spans="1:21" s="8" customFormat="1" ht="14" customHeight="1" x14ac:dyDescent="0.2">
      <c r="A71" s="119"/>
      <c r="B71" s="187" t="s">
        <v>1099</v>
      </c>
      <c r="C71" s="92"/>
      <c r="D71" s="93"/>
      <c r="E71" s="94"/>
      <c r="F71" s="95"/>
      <c r="G71" s="96"/>
      <c r="H71" s="38"/>
      <c r="I71" s="21"/>
      <c r="J71" s="21"/>
      <c r="K71" s="21"/>
      <c r="L71" s="21"/>
      <c r="M71" s="21"/>
      <c r="N71" s="21"/>
      <c r="O71" s="21"/>
      <c r="P71" s="21"/>
      <c r="Q71" s="21"/>
      <c r="U71" s="18"/>
    </row>
    <row r="72" spans="1:21" s="8" customFormat="1" ht="14" customHeight="1" x14ac:dyDescent="0.2">
      <c r="A72" s="119"/>
      <c r="B72" s="187"/>
      <c r="C72" s="92"/>
      <c r="D72" s="93"/>
      <c r="E72" s="94"/>
      <c r="F72" s="95"/>
      <c r="G72" s="96"/>
      <c r="H72" s="38"/>
      <c r="I72" s="21"/>
      <c r="J72" s="21"/>
      <c r="K72" s="21"/>
      <c r="L72" s="21"/>
      <c r="M72" s="21"/>
      <c r="N72" s="21"/>
      <c r="O72" s="21"/>
      <c r="P72" s="21"/>
      <c r="Q72" s="21"/>
      <c r="U72" s="18"/>
    </row>
    <row r="73" spans="1:21" s="8" customFormat="1" ht="29" customHeight="1" x14ac:dyDescent="0.2">
      <c r="A73" s="119"/>
      <c r="B73" s="117" t="s">
        <v>1078</v>
      </c>
      <c r="C73" s="92"/>
      <c r="D73" s="93"/>
      <c r="E73" s="94"/>
      <c r="F73" s="95"/>
      <c r="G73" s="96"/>
      <c r="H73" s="38"/>
      <c r="I73" s="21"/>
      <c r="J73" s="21"/>
      <c r="K73" s="21"/>
      <c r="L73" s="21"/>
      <c r="M73" s="21"/>
      <c r="N73" s="21"/>
      <c r="O73" s="21"/>
      <c r="P73" s="21"/>
      <c r="Q73" s="21"/>
      <c r="U73" s="18"/>
    </row>
    <row r="74" spans="1:21" s="8" customFormat="1" ht="14" customHeight="1" x14ac:dyDescent="0.2">
      <c r="A74" s="119"/>
      <c r="B74" s="117"/>
      <c r="C74" s="92"/>
      <c r="D74" s="93"/>
      <c r="E74" s="94"/>
      <c r="F74" s="95"/>
      <c r="G74" s="96"/>
      <c r="H74" s="38"/>
      <c r="I74" s="21"/>
      <c r="J74" s="21"/>
      <c r="K74" s="21"/>
      <c r="L74" s="21"/>
      <c r="M74" s="21"/>
      <c r="N74" s="21"/>
      <c r="O74" s="21"/>
      <c r="P74" s="21"/>
      <c r="Q74" s="21"/>
      <c r="U74" s="18"/>
    </row>
    <row r="75" spans="1:21" s="8" customFormat="1" ht="33" customHeight="1" x14ac:dyDescent="0.2">
      <c r="A75" s="119"/>
      <c r="B75" s="117" t="s">
        <v>1065</v>
      </c>
      <c r="C75" s="92"/>
      <c r="D75" s="93"/>
      <c r="E75" s="94" t="s">
        <v>1</v>
      </c>
      <c r="F75" s="95"/>
      <c r="G75" s="107">
        <v>100</v>
      </c>
      <c r="H75" s="38"/>
      <c r="I75" s="21"/>
      <c r="J75" s="21"/>
      <c r="K75" s="21"/>
      <c r="L75" s="21"/>
      <c r="M75" s="21"/>
      <c r="N75" s="21"/>
      <c r="O75" s="21"/>
      <c r="P75" s="21"/>
      <c r="Q75" s="21"/>
      <c r="U75" s="18"/>
    </row>
    <row r="76" spans="1:21" s="8" customFormat="1" ht="14" customHeight="1" x14ac:dyDescent="0.2">
      <c r="A76" s="119"/>
      <c r="B76" s="117"/>
      <c r="C76" s="92"/>
      <c r="D76" s="93"/>
      <c r="E76" s="94"/>
      <c r="F76" s="95"/>
      <c r="G76" s="96"/>
      <c r="H76" s="38"/>
      <c r="I76" s="21"/>
      <c r="J76" s="21"/>
      <c r="K76" s="21"/>
      <c r="L76" s="21"/>
      <c r="M76" s="21"/>
      <c r="N76" s="21"/>
      <c r="O76" s="21"/>
      <c r="P76" s="21"/>
      <c r="Q76" s="21"/>
      <c r="U76" s="18"/>
    </row>
    <row r="77" spans="1:21" s="8" customFormat="1" ht="44" customHeight="1" x14ac:dyDescent="0.2">
      <c r="A77" s="119"/>
      <c r="B77" s="117" t="s">
        <v>1061</v>
      </c>
      <c r="C77" s="92"/>
      <c r="D77" s="93">
        <v>4</v>
      </c>
      <c r="E77" s="94" t="s">
        <v>847</v>
      </c>
      <c r="F77" s="95"/>
      <c r="G77" s="96">
        <f>SUM(D77*F77)</f>
        <v>0</v>
      </c>
      <c r="H77" s="38"/>
      <c r="I77" s="21"/>
      <c r="J77" s="21"/>
      <c r="K77" s="21"/>
      <c r="L77" s="21"/>
      <c r="M77" s="21"/>
      <c r="N77" s="21"/>
      <c r="O77" s="21"/>
      <c r="P77" s="21"/>
      <c r="Q77" s="21"/>
      <c r="U77" s="18"/>
    </row>
    <row r="78" spans="1:21" s="8" customFormat="1" ht="14" customHeight="1" x14ac:dyDescent="0.2">
      <c r="A78" s="119"/>
      <c r="B78" s="117"/>
      <c r="C78" s="92"/>
      <c r="D78" s="93"/>
      <c r="E78" s="94"/>
      <c r="F78" s="95"/>
      <c r="G78" s="96"/>
      <c r="H78" s="38"/>
      <c r="I78" s="21"/>
      <c r="J78" s="21"/>
      <c r="K78" s="21"/>
      <c r="L78" s="21"/>
      <c r="M78" s="21"/>
      <c r="N78" s="21"/>
      <c r="O78" s="21"/>
      <c r="P78" s="21"/>
      <c r="Q78" s="21"/>
      <c r="U78" s="18"/>
    </row>
    <row r="79" spans="1:21" s="8" customFormat="1" ht="34" customHeight="1" x14ac:dyDescent="0.2">
      <c r="A79" s="119"/>
      <c r="B79" s="205" t="s">
        <v>1062</v>
      </c>
      <c r="C79" s="92"/>
      <c r="D79" s="93">
        <v>4</v>
      </c>
      <c r="E79" s="94" t="s">
        <v>847</v>
      </c>
      <c r="F79" s="95"/>
      <c r="G79" s="96">
        <f>SUM(D79*F79)</f>
        <v>0</v>
      </c>
      <c r="H79" s="38"/>
      <c r="I79" s="21"/>
      <c r="J79" s="21"/>
      <c r="K79" s="21"/>
      <c r="L79" s="21"/>
      <c r="M79" s="21"/>
      <c r="N79" s="21"/>
      <c r="O79" s="21"/>
      <c r="P79" s="21"/>
      <c r="Q79" s="21"/>
      <c r="U79" s="18"/>
    </row>
    <row r="80" spans="1:21" s="8" customFormat="1" ht="14" customHeight="1" x14ac:dyDescent="0.2">
      <c r="A80" s="119"/>
      <c r="B80" s="117"/>
      <c r="C80" s="92"/>
      <c r="D80" s="93"/>
      <c r="E80" s="94"/>
      <c r="F80" s="95"/>
      <c r="G80" s="96"/>
      <c r="H80" s="38"/>
      <c r="I80" s="21"/>
      <c r="J80" s="21"/>
      <c r="K80" s="21"/>
      <c r="L80" s="21"/>
      <c r="M80" s="21"/>
      <c r="N80" s="21"/>
      <c r="O80" s="21"/>
      <c r="P80" s="21"/>
      <c r="Q80" s="21"/>
      <c r="U80" s="18"/>
    </row>
    <row r="81" spans="1:21" s="8" customFormat="1" ht="14" customHeight="1" x14ac:dyDescent="0.2">
      <c r="A81" s="119"/>
      <c r="B81" s="117" t="s">
        <v>1063</v>
      </c>
      <c r="C81" s="92"/>
      <c r="D81" s="93">
        <v>4</v>
      </c>
      <c r="E81" s="94" t="s">
        <v>847</v>
      </c>
      <c r="F81" s="95"/>
      <c r="G81" s="96">
        <f>SUM(D81*F81)</f>
        <v>0</v>
      </c>
      <c r="H81" s="38"/>
      <c r="I81" s="21"/>
      <c r="J81" s="21"/>
      <c r="K81" s="21"/>
      <c r="L81" s="21"/>
      <c r="M81" s="21"/>
      <c r="N81" s="21"/>
      <c r="O81" s="21"/>
      <c r="P81" s="21"/>
      <c r="Q81" s="21"/>
      <c r="U81" s="18"/>
    </row>
    <row r="82" spans="1:21" s="8" customFormat="1" ht="14" customHeight="1" x14ac:dyDescent="0.2">
      <c r="A82" s="119"/>
      <c r="B82" s="117"/>
      <c r="C82" s="92"/>
      <c r="D82" s="93"/>
      <c r="E82" s="94"/>
      <c r="F82" s="95"/>
      <c r="G82" s="96"/>
      <c r="H82" s="38"/>
      <c r="I82" s="21"/>
      <c r="J82" s="21"/>
      <c r="K82" s="21"/>
      <c r="L82" s="21"/>
      <c r="M82" s="21"/>
      <c r="N82" s="21"/>
      <c r="O82" s="21"/>
      <c r="P82" s="21"/>
      <c r="Q82" s="21"/>
      <c r="U82" s="18"/>
    </row>
    <row r="83" spans="1:21" s="8" customFormat="1" ht="81" customHeight="1" x14ac:dyDescent="0.2">
      <c r="A83" s="119"/>
      <c r="B83" s="117" t="s">
        <v>1168</v>
      </c>
      <c r="C83" s="92"/>
      <c r="D83" s="93"/>
      <c r="E83" s="94" t="s">
        <v>1</v>
      </c>
      <c r="F83" s="95"/>
      <c r="G83" s="96">
        <f>SUM(D83*F83)</f>
        <v>0</v>
      </c>
      <c r="H83" s="38"/>
      <c r="I83" s="21"/>
      <c r="J83" s="21"/>
      <c r="K83" s="21"/>
      <c r="L83" s="21"/>
      <c r="M83" s="21"/>
      <c r="N83" s="21"/>
      <c r="O83" s="21"/>
      <c r="P83" s="21"/>
      <c r="Q83" s="21"/>
      <c r="U83" s="18"/>
    </row>
    <row r="84" spans="1:21" s="8" customFormat="1" ht="14" customHeight="1" x14ac:dyDescent="0.2">
      <c r="A84" s="119"/>
      <c r="B84" s="117"/>
      <c r="C84" s="92"/>
      <c r="D84" s="93"/>
      <c r="E84" s="94"/>
      <c r="F84" s="95"/>
      <c r="G84" s="96"/>
      <c r="H84" s="38"/>
      <c r="I84" s="21"/>
      <c r="J84" s="21"/>
      <c r="K84" s="21"/>
      <c r="L84" s="21"/>
      <c r="M84" s="21"/>
      <c r="N84" s="21"/>
      <c r="O84" s="21"/>
      <c r="P84" s="21"/>
      <c r="Q84" s="21"/>
      <c r="U84" s="18"/>
    </row>
    <row r="85" spans="1:21" s="8" customFormat="1" ht="30" customHeight="1" x14ac:dyDescent="0.2">
      <c r="A85" s="119"/>
      <c r="B85" s="117" t="s">
        <v>1064</v>
      </c>
      <c r="C85" s="92"/>
      <c r="D85" s="93"/>
      <c r="E85" s="94" t="s">
        <v>1</v>
      </c>
      <c r="F85" s="95"/>
      <c r="G85" s="96">
        <f>SUM(D85*F85)</f>
        <v>0</v>
      </c>
      <c r="H85" s="38"/>
      <c r="I85" s="21"/>
      <c r="J85" s="21"/>
      <c r="K85" s="21"/>
      <c r="L85" s="21"/>
      <c r="M85" s="21"/>
      <c r="N85" s="21"/>
      <c r="O85" s="21"/>
      <c r="P85" s="21"/>
      <c r="Q85" s="21"/>
      <c r="U85" s="18"/>
    </row>
    <row r="86" spans="1:21" s="8" customFormat="1" ht="14" customHeight="1" x14ac:dyDescent="0.2">
      <c r="A86" s="119"/>
      <c r="B86" s="117"/>
      <c r="C86" s="92"/>
      <c r="D86" s="93"/>
      <c r="E86" s="94"/>
      <c r="F86" s="95"/>
      <c r="G86" s="96"/>
      <c r="H86" s="38"/>
      <c r="I86" s="21"/>
      <c r="J86" s="21"/>
      <c r="K86" s="21"/>
      <c r="L86" s="21"/>
      <c r="M86" s="21"/>
      <c r="N86" s="21"/>
      <c r="O86" s="21"/>
      <c r="P86" s="21"/>
      <c r="Q86" s="21"/>
      <c r="U86" s="18"/>
    </row>
    <row r="87" spans="1:21" s="8" customFormat="1" ht="14" customHeight="1" x14ac:dyDescent="0.2">
      <c r="A87" s="119"/>
      <c r="B87" s="117" t="s">
        <v>1066</v>
      </c>
      <c r="C87" s="92"/>
      <c r="D87" s="93">
        <v>3.4</v>
      </c>
      <c r="E87" s="94" t="s">
        <v>1053</v>
      </c>
      <c r="F87" s="95"/>
      <c r="G87" s="96">
        <f>SUM(D87*F87)</f>
        <v>0</v>
      </c>
      <c r="H87" s="38"/>
      <c r="I87" s="21"/>
      <c r="J87" s="21"/>
      <c r="K87" s="21"/>
      <c r="L87" s="21"/>
      <c r="M87" s="21"/>
      <c r="N87" s="21"/>
      <c r="O87" s="21"/>
      <c r="P87" s="21"/>
      <c r="Q87" s="21"/>
      <c r="U87" s="18"/>
    </row>
    <row r="88" spans="1:21" s="8" customFormat="1" ht="14" customHeight="1" x14ac:dyDescent="0.2">
      <c r="A88" s="119"/>
      <c r="B88" s="117"/>
      <c r="C88" s="92"/>
      <c r="D88" s="93"/>
      <c r="E88" s="94"/>
      <c r="F88" s="95"/>
      <c r="G88" s="96"/>
      <c r="H88" s="38"/>
      <c r="I88" s="21"/>
      <c r="J88" s="21"/>
      <c r="K88" s="21"/>
      <c r="L88" s="21"/>
      <c r="M88" s="21"/>
      <c r="N88" s="21"/>
      <c r="O88" s="21"/>
      <c r="P88" s="21"/>
      <c r="Q88" s="21"/>
      <c r="U88" s="18"/>
    </row>
    <row r="89" spans="1:21" s="8" customFormat="1" ht="14" customHeight="1" x14ac:dyDescent="0.2">
      <c r="A89" s="119"/>
      <c r="B89" s="187" t="s">
        <v>966</v>
      </c>
      <c r="C89" s="92"/>
      <c r="D89" s="93"/>
      <c r="E89" s="94"/>
      <c r="F89" s="95"/>
      <c r="G89" s="96"/>
      <c r="H89" s="38"/>
      <c r="I89" s="21"/>
      <c r="J89" s="21"/>
      <c r="K89" s="21"/>
      <c r="L89" s="21"/>
      <c r="M89" s="21"/>
      <c r="N89" s="21"/>
      <c r="O89" s="21"/>
      <c r="P89" s="21"/>
      <c r="Q89" s="21"/>
      <c r="U89" s="18"/>
    </row>
    <row r="90" spans="1:21" s="8" customFormat="1" ht="14" customHeight="1" x14ac:dyDescent="0.2">
      <c r="A90" s="119"/>
      <c r="B90" s="117"/>
      <c r="C90" s="92"/>
      <c r="D90" s="93"/>
      <c r="E90" s="94"/>
      <c r="F90" s="95"/>
      <c r="G90" s="96"/>
      <c r="H90" s="38"/>
      <c r="I90" s="21"/>
      <c r="J90" s="21"/>
      <c r="K90" s="21"/>
      <c r="L90" s="21"/>
      <c r="M90" s="21"/>
      <c r="N90" s="21"/>
      <c r="O90" s="21"/>
      <c r="P90" s="21"/>
      <c r="Q90" s="21"/>
      <c r="U90" s="18"/>
    </row>
    <row r="91" spans="1:21" s="8" customFormat="1" ht="29" customHeight="1" x14ac:dyDescent="0.2">
      <c r="A91" s="119"/>
      <c r="B91" s="117" t="s">
        <v>1077</v>
      </c>
      <c r="C91" s="92"/>
      <c r="D91" s="93">
        <v>2</v>
      </c>
      <c r="E91" s="94" t="s">
        <v>847</v>
      </c>
      <c r="F91" s="95"/>
      <c r="G91" s="96">
        <f>SUM(D91*F91)</f>
        <v>0</v>
      </c>
      <c r="H91" s="38"/>
      <c r="I91" s="21"/>
      <c r="J91" s="21"/>
      <c r="K91" s="21"/>
      <c r="L91" s="21"/>
      <c r="M91" s="21"/>
      <c r="N91" s="21"/>
      <c r="O91" s="21"/>
      <c r="P91" s="21"/>
      <c r="Q91" s="21"/>
      <c r="U91" s="18"/>
    </row>
    <row r="92" spans="1:21" s="8" customFormat="1" ht="14" customHeight="1" x14ac:dyDescent="0.2">
      <c r="A92" s="119"/>
      <c r="B92" s="117"/>
      <c r="C92" s="92"/>
      <c r="D92" s="93"/>
      <c r="E92" s="94"/>
      <c r="F92" s="95"/>
      <c r="G92" s="96"/>
      <c r="H92" s="38"/>
      <c r="I92" s="21"/>
      <c r="J92" s="21"/>
      <c r="K92" s="21"/>
      <c r="L92" s="21"/>
      <c r="M92" s="21"/>
      <c r="N92" s="21"/>
      <c r="O92" s="21"/>
      <c r="P92" s="21"/>
      <c r="Q92" s="21"/>
      <c r="U92" s="18"/>
    </row>
    <row r="93" spans="1:21" s="8" customFormat="1" ht="14" customHeight="1" x14ac:dyDescent="0.2">
      <c r="A93" s="119"/>
      <c r="B93" s="184" t="s">
        <v>1067</v>
      </c>
      <c r="C93" s="92"/>
      <c r="D93" s="93"/>
      <c r="E93" s="94"/>
      <c r="F93" s="95"/>
      <c r="G93" s="96"/>
      <c r="H93" s="38"/>
      <c r="I93" s="21"/>
      <c r="J93" s="21"/>
      <c r="K93" s="21"/>
      <c r="L93" s="21"/>
      <c r="M93" s="21"/>
      <c r="N93" s="21"/>
      <c r="O93" s="21"/>
      <c r="P93" s="21"/>
      <c r="Q93" s="21"/>
      <c r="U93" s="18"/>
    </row>
    <row r="94" spans="1:21" s="8" customFormat="1" ht="14" customHeight="1" x14ac:dyDescent="0.2">
      <c r="A94" s="119"/>
      <c r="B94" s="117"/>
      <c r="C94" s="92"/>
      <c r="D94" s="93"/>
      <c r="E94" s="94"/>
      <c r="F94" s="95"/>
      <c r="G94" s="96"/>
      <c r="H94" s="38"/>
      <c r="I94" s="21"/>
      <c r="J94" s="21"/>
      <c r="K94" s="21"/>
      <c r="L94" s="21"/>
      <c r="M94" s="21"/>
      <c r="N94" s="21"/>
      <c r="O94" s="21"/>
      <c r="P94" s="21"/>
      <c r="Q94" s="21"/>
      <c r="U94" s="18"/>
    </row>
    <row r="95" spans="1:21" s="8" customFormat="1" ht="18" customHeight="1" x14ac:dyDescent="0.2">
      <c r="A95" s="119"/>
      <c r="B95" s="187" t="s">
        <v>858</v>
      </c>
      <c r="C95" s="92"/>
      <c r="D95" s="93"/>
      <c r="E95" s="94"/>
      <c r="F95" s="95"/>
      <c r="G95" s="96"/>
      <c r="H95" s="38"/>
      <c r="I95" s="21"/>
      <c r="J95" s="21"/>
      <c r="K95" s="21"/>
      <c r="L95" s="21"/>
      <c r="M95" s="21"/>
      <c r="N95" s="21"/>
      <c r="O95" s="21"/>
      <c r="P95" s="21"/>
      <c r="Q95" s="21"/>
      <c r="U95" s="18"/>
    </row>
    <row r="96" spans="1:21" s="8" customFormat="1" ht="14" customHeight="1" x14ac:dyDescent="0.2">
      <c r="A96" s="119"/>
      <c r="B96" s="187"/>
      <c r="C96" s="92"/>
      <c r="D96" s="93"/>
      <c r="E96" s="94"/>
      <c r="F96" s="95"/>
      <c r="G96" s="96"/>
      <c r="H96" s="38"/>
      <c r="I96" s="21"/>
      <c r="J96" s="21"/>
      <c r="K96" s="21"/>
      <c r="L96" s="21"/>
      <c r="M96" s="21"/>
      <c r="N96" s="21"/>
      <c r="O96" s="21"/>
      <c r="P96" s="21"/>
      <c r="Q96" s="21"/>
      <c r="U96" s="18"/>
    </row>
    <row r="97" spans="1:21" s="8" customFormat="1" ht="27" customHeight="1" x14ac:dyDescent="0.2">
      <c r="A97" s="119"/>
      <c r="B97" s="117" t="s">
        <v>1068</v>
      </c>
      <c r="C97" s="92"/>
      <c r="D97" s="93"/>
      <c r="E97" s="94" t="s">
        <v>1</v>
      </c>
      <c r="F97" s="95"/>
      <c r="G97" s="107">
        <v>500</v>
      </c>
      <c r="H97" s="38"/>
      <c r="I97" s="21"/>
      <c r="J97" s="21"/>
      <c r="K97" s="21"/>
      <c r="L97" s="21"/>
      <c r="M97" s="21"/>
      <c r="N97" s="21"/>
      <c r="O97" s="21"/>
      <c r="P97" s="21"/>
      <c r="Q97" s="21"/>
      <c r="U97" s="18"/>
    </row>
    <row r="98" spans="1:21" s="8" customFormat="1" ht="14" customHeight="1" x14ac:dyDescent="0.2">
      <c r="A98" s="119"/>
      <c r="B98" s="187"/>
      <c r="C98" s="92"/>
      <c r="D98" s="93"/>
      <c r="E98" s="94"/>
      <c r="F98" s="95"/>
      <c r="G98" s="96"/>
      <c r="H98" s="38"/>
      <c r="I98" s="21"/>
      <c r="J98" s="21"/>
      <c r="K98" s="21"/>
      <c r="L98" s="21"/>
      <c r="M98" s="21"/>
      <c r="N98" s="21"/>
      <c r="O98" s="21"/>
      <c r="P98" s="21"/>
      <c r="Q98" s="21"/>
      <c r="U98" s="18"/>
    </row>
    <row r="99" spans="1:21" s="8" customFormat="1" ht="14" customHeight="1" x14ac:dyDescent="0.2">
      <c r="A99" s="119"/>
      <c r="B99" s="117" t="s">
        <v>1075</v>
      </c>
      <c r="C99" s="92"/>
      <c r="D99" s="93"/>
      <c r="E99" s="94"/>
      <c r="F99" s="95"/>
      <c r="G99" s="96"/>
      <c r="H99" s="38"/>
      <c r="I99" s="21"/>
      <c r="J99" s="21"/>
      <c r="K99" s="21"/>
      <c r="L99" s="21"/>
      <c r="M99" s="21"/>
      <c r="N99" s="21"/>
      <c r="O99" s="21"/>
      <c r="P99" s="21"/>
      <c r="Q99" s="21"/>
      <c r="U99" s="18"/>
    </row>
    <row r="100" spans="1:21" s="8" customFormat="1" ht="14" customHeight="1" x14ac:dyDescent="0.2">
      <c r="A100" s="119"/>
      <c r="B100" s="187"/>
      <c r="C100" s="92"/>
      <c r="D100" s="93"/>
      <c r="E100" s="94"/>
      <c r="F100" s="95"/>
      <c r="G100" s="96"/>
      <c r="H100" s="38"/>
      <c r="I100" s="21"/>
      <c r="J100" s="21"/>
      <c r="K100" s="21"/>
      <c r="L100" s="21"/>
      <c r="M100" s="21"/>
      <c r="N100" s="21"/>
      <c r="O100" s="21"/>
      <c r="P100" s="21"/>
      <c r="Q100" s="21"/>
      <c r="U100" s="18"/>
    </row>
    <row r="101" spans="1:21" s="8" customFormat="1" ht="32" customHeight="1" x14ac:dyDescent="0.2">
      <c r="A101" s="119"/>
      <c r="B101" s="189" t="s">
        <v>1091</v>
      </c>
      <c r="C101" s="92"/>
      <c r="D101" s="93">
        <v>3</v>
      </c>
      <c r="E101" s="94" t="s">
        <v>847</v>
      </c>
      <c r="F101" s="95"/>
      <c r="G101" s="96">
        <f>SUM(D101*F101)</f>
        <v>0</v>
      </c>
      <c r="H101" s="38"/>
      <c r="I101" s="21"/>
      <c r="J101" s="21"/>
      <c r="K101" s="21"/>
      <c r="L101" s="21"/>
      <c r="M101" s="21"/>
      <c r="N101" s="21"/>
      <c r="O101" s="21"/>
      <c r="P101" s="21"/>
      <c r="Q101" s="21"/>
      <c r="U101" s="18"/>
    </row>
    <row r="102" spans="1:21" s="8" customFormat="1" ht="14" customHeight="1" x14ac:dyDescent="0.2">
      <c r="A102" s="119"/>
      <c r="B102" s="187"/>
      <c r="C102" s="92"/>
      <c r="D102" s="93"/>
      <c r="E102" s="94"/>
      <c r="F102" s="95"/>
      <c r="G102" s="96"/>
      <c r="H102" s="38"/>
      <c r="I102" s="21"/>
      <c r="J102" s="21"/>
      <c r="K102" s="21"/>
      <c r="L102" s="21"/>
      <c r="M102" s="21"/>
      <c r="N102" s="21"/>
      <c r="O102" s="21"/>
      <c r="P102" s="21"/>
      <c r="Q102" s="21"/>
      <c r="U102" s="18"/>
    </row>
    <row r="103" spans="1:21" s="8" customFormat="1" ht="34" customHeight="1" x14ac:dyDescent="0.2">
      <c r="A103" s="119"/>
      <c r="B103" s="189" t="s">
        <v>1092</v>
      </c>
      <c r="C103" s="92"/>
      <c r="D103" s="93">
        <v>1</v>
      </c>
      <c r="E103" s="94" t="s">
        <v>847</v>
      </c>
      <c r="F103" s="95"/>
      <c r="G103" s="96">
        <f>SUM(D103*F103)</f>
        <v>0</v>
      </c>
      <c r="H103" s="38"/>
      <c r="I103" s="21"/>
      <c r="J103" s="21"/>
      <c r="K103" s="21"/>
      <c r="L103" s="21"/>
      <c r="M103" s="21"/>
      <c r="N103" s="21"/>
      <c r="O103" s="21"/>
      <c r="P103" s="21"/>
      <c r="Q103" s="21"/>
      <c r="U103" s="18"/>
    </row>
    <row r="104" spans="1:21" s="8" customFormat="1" ht="14" customHeight="1" x14ac:dyDescent="0.2">
      <c r="A104" s="119"/>
      <c r="B104" s="187"/>
      <c r="C104" s="92"/>
      <c r="D104" s="93"/>
      <c r="E104" s="94"/>
      <c r="F104" s="95"/>
      <c r="G104" s="96"/>
      <c r="H104" s="38"/>
      <c r="I104" s="21"/>
      <c r="J104" s="21"/>
      <c r="K104" s="21"/>
      <c r="L104" s="21"/>
      <c r="M104" s="21"/>
      <c r="N104" s="21"/>
      <c r="O104" s="21"/>
      <c r="P104" s="21"/>
      <c r="Q104" s="21"/>
      <c r="U104" s="18"/>
    </row>
    <row r="105" spans="1:21" s="8" customFormat="1" ht="28" customHeight="1" x14ac:dyDescent="0.2">
      <c r="A105" s="119"/>
      <c r="B105" s="189" t="s">
        <v>1052</v>
      </c>
      <c r="C105" s="92"/>
      <c r="D105" s="93">
        <v>28</v>
      </c>
      <c r="E105" s="94" t="s">
        <v>877</v>
      </c>
      <c r="F105" s="95"/>
      <c r="G105" s="96">
        <f>SUM(D105*F105)</f>
        <v>0</v>
      </c>
      <c r="H105" s="38"/>
      <c r="I105" s="21"/>
      <c r="J105" s="21"/>
      <c r="K105" s="21"/>
      <c r="L105" s="21"/>
      <c r="M105" s="21"/>
      <c r="N105" s="21"/>
      <c r="O105" s="21"/>
      <c r="P105" s="21"/>
      <c r="Q105" s="21"/>
      <c r="U105" s="18"/>
    </row>
    <row r="106" spans="1:21" s="8" customFormat="1" ht="14" x14ac:dyDescent="0.2">
      <c r="A106" s="119"/>
      <c r="B106" s="117"/>
      <c r="C106" s="92"/>
      <c r="D106" s="93"/>
      <c r="E106" s="94"/>
      <c r="F106" s="95"/>
      <c r="G106" s="96"/>
      <c r="H106" s="38"/>
      <c r="I106" s="21"/>
      <c r="J106" s="21"/>
      <c r="K106" s="21"/>
      <c r="L106" s="21"/>
      <c r="M106" s="21"/>
      <c r="N106" s="21"/>
      <c r="O106" s="21"/>
      <c r="P106" s="21"/>
      <c r="Q106" s="21"/>
      <c r="U106" s="18"/>
    </row>
    <row r="107" spans="1:21" s="8" customFormat="1" ht="15" x14ac:dyDescent="0.2">
      <c r="A107" s="119"/>
      <c r="B107" s="117" t="s">
        <v>1074</v>
      </c>
      <c r="C107" s="92"/>
      <c r="D107" s="93"/>
      <c r="E107" s="94"/>
      <c r="F107" s="95"/>
      <c r="G107" s="96"/>
      <c r="H107" s="38"/>
      <c r="I107" s="21"/>
      <c r="J107" s="21"/>
      <c r="K107" s="21"/>
      <c r="L107" s="21"/>
      <c r="M107" s="21"/>
      <c r="N107" s="21"/>
      <c r="O107" s="21"/>
      <c r="P107" s="21"/>
      <c r="Q107" s="21"/>
      <c r="U107" s="18"/>
    </row>
    <row r="108" spans="1:21" s="8" customFormat="1" ht="14" x14ac:dyDescent="0.2">
      <c r="A108" s="119"/>
      <c r="B108" s="117"/>
      <c r="C108" s="92"/>
      <c r="D108" s="93"/>
      <c r="E108" s="94"/>
      <c r="F108" s="95"/>
      <c r="G108" s="96"/>
      <c r="H108" s="38"/>
      <c r="I108" s="21"/>
      <c r="J108" s="21"/>
      <c r="K108" s="21"/>
      <c r="L108" s="21"/>
      <c r="M108" s="21"/>
      <c r="N108" s="21"/>
      <c r="O108" s="21"/>
      <c r="P108" s="21"/>
      <c r="Q108" s="21"/>
      <c r="U108" s="18"/>
    </row>
    <row r="109" spans="1:21" s="8" customFormat="1" ht="28" customHeight="1" x14ac:dyDescent="0.2">
      <c r="A109" s="119"/>
      <c r="B109" s="189" t="s">
        <v>1093</v>
      </c>
      <c r="C109" s="92"/>
      <c r="D109" s="93">
        <v>1</v>
      </c>
      <c r="E109" s="94" t="s">
        <v>847</v>
      </c>
      <c r="F109" s="95"/>
      <c r="G109" s="96">
        <f>SUM(D109*F109)</f>
        <v>0</v>
      </c>
      <c r="H109" s="38"/>
      <c r="I109" s="21"/>
      <c r="J109" s="21"/>
      <c r="K109" s="21"/>
      <c r="L109" s="21"/>
      <c r="M109" s="21"/>
      <c r="N109" s="21">
        <f t="shared" ref="N109" si="4">I109*D109</f>
        <v>0</v>
      </c>
      <c r="O109" s="21">
        <f t="shared" ref="O109" si="5">J109*D109</f>
        <v>0</v>
      </c>
      <c r="P109" s="21">
        <f t="shared" ref="P109" si="6">K109*D109</f>
        <v>0</v>
      </c>
      <c r="Q109" s="21">
        <f t="shared" ref="Q109" si="7">L109*D109</f>
        <v>0</v>
      </c>
      <c r="U109" s="18"/>
    </row>
    <row r="110" spans="1:21" s="8" customFormat="1" ht="14" customHeight="1" x14ac:dyDescent="0.2">
      <c r="A110" s="119"/>
      <c r="B110" s="189"/>
      <c r="C110" s="92"/>
      <c r="D110" s="93"/>
      <c r="E110" s="94"/>
      <c r="F110" s="95"/>
      <c r="G110" s="96"/>
      <c r="H110" s="38"/>
      <c r="I110" s="21"/>
      <c r="J110" s="21"/>
      <c r="K110" s="21"/>
      <c r="L110" s="21"/>
      <c r="M110" s="21"/>
      <c r="N110" s="21"/>
      <c r="O110" s="21"/>
      <c r="P110" s="21"/>
      <c r="Q110" s="21"/>
      <c r="U110" s="18"/>
    </row>
    <row r="111" spans="1:21" s="8" customFormat="1" ht="29" customHeight="1" x14ac:dyDescent="0.2">
      <c r="A111" s="119"/>
      <c r="B111" s="189" t="s">
        <v>1081</v>
      </c>
      <c r="C111" s="92"/>
      <c r="D111" s="93">
        <v>5</v>
      </c>
      <c r="E111" s="94" t="s">
        <v>847</v>
      </c>
      <c r="F111" s="95"/>
      <c r="G111" s="96">
        <f>SUM(D111*F111)</f>
        <v>0</v>
      </c>
      <c r="H111" s="38"/>
      <c r="I111" s="21"/>
      <c r="J111" s="21"/>
      <c r="K111" s="21"/>
      <c r="L111" s="21"/>
      <c r="M111" s="21"/>
      <c r="N111" s="21"/>
      <c r="O111" s="21"/>
      <c r="P111" s="21"/>
      <c r="Q111" s="21"/>
      <c r="U111" s="18"/>
    </row>
    <row r="112" spans="1:21" s="8" customFormat="1" ht="14" customHeight="1" x14ac:dyDescent="0.2">
      <c r="A112" s="119"/>
      <c r="B112" s="189"/>
      <c r="C112" s="92"/>
      <c r="D112" s="93"/>
      <c r="E112" s="94"/>
      <c r="F112" s="95"/>
      <c r="G112" s="96"/>
      <c r="H112" s="38"/>
      <c r="I112" s="21"/>
      <c r="J112" s="21"/>
      <c r="K112" s="21"/>
      <c r="L112" s="21"/>
      <c r="M112" s="21"/>
      <c r="N112" s="21"/>
      <c r="O112" s="21"/>
      <c r="P112" s="21"/>
      <c r="Q112" s="21"/>
      <c r="U112" s="18"/>
    </row>
    <row r="113" spans="1:21" s="8" customFormat="1" ht="30" customHeight="1" x14ac:dyDescent="0.2">
      <c r="A113" s="119"/>
      <c r="B113" s="189" t="s">
        <v>1095</v>
      </c>
      <c r="C113" s="92"/>
      <c r="D113" s="93">
        <v>1</v>
      </c>
      <c r="E113" s="94" t="s">
        <v>847</v>
      </c>
      <c r="F113" s="95"/>
      <c r="G113" s="96">
        <f>SUM(D113*F113)</f>
        <v>0</v>
      </c>
      <c r="H113" s="38"/>
      <c r="I113" s="21"/>
      <c r="J113" s="21"/>
      <c r="K113" s="21"/>
      <c r="L113" s="21"/>
      <c r="M113" s="21"/>
      <c r="N113" s="21"/>
      <c r="O113" s="21"/>
      <c r="P113" s="21"/>
      <c r="Q113" s="21"/>
      <c r="U113" s="18"/>
    </row>
    <row r="114" spans="1:21" s="8" customFormat="1" ht="14" customHeight="1" x14ac:dyDescent="0.2">
      <c r="A114" s="119"/>
      <c r="B114" s="189"/>
      <c r="C114" s="92"/>
      <c r="D114" s="93"/>
      <c r="E114" s="94"/>
      <c r="F114" s="95"/>
      <c r="G114" s="96"/>
      <c r="H114" s="38"/>
      <c r="I114" s="21"/>
      <c r="J114" s="21"/>
      <c r="K114" s="21"/>
      <c r="L114" s="21"/>
      <c r="M114" s="21"/>
      <c r="N114" s="21"/>
      <c r="O114" s="21"/>
      <c r="P114" s="21"/>
      <c r="Q114" s="21"/>
      <c r="U114" s="18"/>
    </row>
    <row r="115" spans="1:21" s="8" customFormat="1" ht="28" customHeight="1" x14ac:dyDescent="0.2">
      <c r="A115" s="119"/>
      <c r="B115" s="189" t="s">
        <v>1094</v>
      </c>
      <c r="C115" s="92"/>
      <c r="D115" s="93">
        <v>1</v>
      </c>
      <c r="E115" s="94" t="s">
        <v>847</v>
      </c>
      <c r="F115" s="95"/>
      <c r="G115" s="96">
        <f>SUM(D115*F115)</f>
        <v>0</v>
      </c>
      <c r="H115" s="38"/>
      <c r="I115" s="21"/>
      <c r="J115" s="21"/>
      <c r="K115" s="21"/>
      <c r="L115" s="21"/>
      <c r="M115" s="21"/>
      <c r="N115" s="21"/>
      <c r="O115" s="21"/>
      <c r="P115" s="21"/>
      <c r="Q115" s="21"/>
      <c r="U115" s="18"/>
    </row>
    <row r="116" spans="1:21" s="8" customFormat="1" ht="14" customHeight="1" x14ac:dyDescent="0.2">
      <c r="A116" s="119"/>
      <c r="B116" s="189"/>
      <c r="C116" s="92"/>
      <c r="D116" s="93"/>
      <c r="E116" s="94"/>
      <c r="F116" s="95"/>
      <c r="G116" s="96"/>
      <c r="H116" s="38"/>
      <c r="I116" s="21"/>
      <c r="J116" s="21"/>
      <c r="K116" s="21"/>
      <c r="L116" s="21"/>
      <c r="M116" s="21"/>
      <c r="N116" s="21"/>
      <c r="O116" s="21"/>
      <c r="P116" s="21"/>
      <c r="Q116" s="21"/>
      <c r="U116" s="18"/>
    </row>
    <row r="117" spans="1:21" s="8" customFormat="1" ht="14" customHeight="1" x14ac:dyDescent="0.2">
      <c r="A117" s="119"/>
      <c r="B117" s="187" t="s">
        <v>1059</v>
      </c>
      <c r="C117" s="92"/>
      <c r="D117" s="93"/>
      <c r="E117" s="94"/>
      <c r="F117" s="95"/>
      <c r="G117" s="96"/>
      <c r="H117" s="38"/>
      <c r="I117" s="21"/>
      <c r="J117" s="21"/>
      <c r="K117" s="21"/>
      <c r="L117" s="21"/>
      <c r="M117" s="21"/>
      <c r="N117" s="21"/>
      <c r="O117" s="21"/>
      <c r="P117" s="21"/>
      <c r="Q117" s="21"/>
      <c r="U117" s="18"/>
    </row>
    <row r="118" spans="1:21" s="8" customFormat="1" ht="14" customHeight="1" x14ac:dyDescent="0.2">
      <c r="A118" s="119"/>
      <c r="B118" s="187"/>
      <c r="C118" s="92"/>
      <c r="D118" s="93"/>
      <c r="E118" s="94"/>
      <c r="F118" s="95"/>
      <c r="G118" s="96"/>
      <c r="H118" s="38"/>
      <c r="I118" s="21"/>
      <c r="J118" s="21"/>
      <c r="K118" s="21"/>
      <c r="L118" s="21"/>
      <c r="M118" s="21"/>
      <c r="N118" s="21"/>
      <c r="O118" s="21"/>
      <c r="P118" s="21"/>
      <c r="Q118" s="21"/>
      <c r="U118" s="18"/>
    </row>
    <row r="119" spans="1:21" s="8" customFormat="1" ht="14" customHeight="1" x14ac:dyDescent="0.2">
      <c r="A119" s="119"/>
      <c r="B119" s="204" t="s">
        <v>846</v>
      </c>
      <c r="C119" s="92"/>
      <c r="D119" s="93"/>
      <c r="E119" s="94"/>
      <c r="F119" s="95"/>
      <c r="G119" s="96"/>
      <c r="H119" s="38"/>
      <c r="I119" s="21"/>
      <c r="J119" s="21"/>
      <c r="K119" s="21"/>
      <c r="L119" s="21"/>
      <c r="M119" s="21"/>
      <c r="N119" s="21"/>
      <c r="O119" s="21"/>
      <c r="P119" s="21"/>
      <c r="Q119" s="21"/>
      <c r="U119" s="18"/>
    </row>
    <row r="120" spans="1:21" s="8" customFormat="1" ht="14" customHeight="1" x14ac:dyDescent="0.2">
      <c r="A120" s="119"/>
      <c r="B120" s="204"/>
      <c r="C120" s="92"/>
      <c r="D120" s="93"/>
      <c r="E120" s="94"/>
      <c r="F120" s="95"/>
      <c r="G120" s="96"/>
      <c r="H120" s="38"/>
      <c r="I120" s="21"/>
      <c r="J120" s="21"/>
      <c r="K120" s="21"/>
      <c r="L120" s="21"/>
      <c r="M120" s="21"/>
      <c r="N120" s="21"/>
      <c r="O120" s="21"/>
      <c r="P120" s="21"/>
      <c r="Q120" s="21"/>
      <c r="U120" s="18"/>
    </row>
    <row r="121" spans="1:21" s="8" customFormat="1" ht="30" customHeight="1" x14ac:dyDescent="0.2">
      <c r="A121" s="119"/>
      <c r="B121" s="189" t="s">
        <v>1097</v>
      </c>
      <c r="C121" s="92"/>
      <c r="D121" s="93">
        <v>3.3</v>
      </c>
      <c r="E121" s="94" t="s">
        <v>877</v>
      </c>
      <c r="F121" s="95"/>
      <c r="G121" s="96">
        <f>SUM(D121*F121)</f>
        <v>0</v>
      </c>
      <c r="H121" s="38"/>
      <c r="I121" s="21"/>
      <c r="J121" s="21"/>
      <c r="K121" s="21"/>
      <c r="L121" s="21"/>
      <c r="M121" s="21"/>
      <c r="N121" s="21"/>
      <c r="O121" s="21"/>
      <c r="P121" s="21"/>
      <c r="Q121" s="21"/>
      <c r="U121" s="18"/>
    </row>
    <row r="122" spans="1:21" s="8" customFormat="1" ht="14" customHeight="1" x14ac:dyDescent="0.2">
      <c r="A122" s="119"/>
      <c r="B122" s="117"/>
      <c r="C122" s="92"/>
      <c r="D122" s="93"/>
      <c r="E122" s="94"/>
      <c r="F122" s="95"/>
      <c r="G122" s="96"/>
      <c r="H122" s="38"/>
      <c r="I122" s="21"/>
      <c r="J122" s="21"/>
      <c r="K122" s="21"/>
      <c r="L122" s="21"/>
      <c r="M122" s="21"/>
      <c r="N122" s="21"/>
      <c r="O122" s="21"/>
      <c r="P122" s="21"/>
      <c r="Q122" s="21"/>
      <c r="U122" s="18"/>
    </row>
    <row r="123" spans="1:21" s="8" customFormat="1" ht="14" customHeight="1" x14ac:dyDescent="0.2">
      <c r="A123" s="119"/>
      <c r="B123" s="204" t="s">
        <v>1072</v>
      </c>
      <c r="C123" s="92"/>
      <c r="D123" s="93"/>
      <c r="E123" s="94"/>
      <c r="F123" s="95"/>
      <c r="G123" s="96"/>
      <c r="H123" s="38"/>
      <c r="I123" s="21"/>
      <c r="J123" s="21"/>
      <c r="K123" s="21"/>
      <c r="L123" s="21"/>
      <c r="M123" s="21"/>
      <c r="N123" s="21"/>
      <c r="O123" s="21"/>
      <c r="P123" s="21"/>
      <c r="Q123" s="21"/>
      <c r="U123" s="18"/>
    </row>
    <row r="124" spans="1:21" s="8" customFormat="1" ht="14" customHeight="1" x14ac:dyDescent="0.2">
      <c r="A124" s="119"/>
      <c r="B124" s="117"/>
      <c r="C124" s="92"/>
      <c r="D124" s="93"/>
      <c r="E124" s="94"/>
      <c r="F124" s="95"/>
      <c r="G124" s="96"/>
      <c r="H124" s="38"/>
      <c r="I124" s="21"/>
      <c r="J124" s="21"/>
      <c r="K124" s="21"/>
      <c r="L124" s="21"/>
      <c r="M124" s="21"/>
      <c r="N124" s="21"/>
      <c r="O124" s="21"/>
      <c r="P124" s="21"/>
      <c r="Q124" s="21"/>
      <c r="U124" s="18"/>
    </row>
    <row r="125" spans="1:21" s="8" customFormat="1" ht="31" customHeight="1" x14ac:dyDescent="0.2">
      <c r="A125" s="119"/>
      <c r="B125" s="189" t="s">
        <v>1096</v>
      </c>
      <c r="C125" s="92"/>
      <c r="D125" s="93">
        <v>3.3</v>
      </c>
      <c r="E125" s="94" t="s">
        <v>877</v>
      </c>
      <c r="F125" s="95"/>
      <c r="G125" s="96">
        <f>SUM(D125*F125)</f>
        <v>0</v>
      </c>
      <c r="H125" s="38"/>
      <c r="I125" s="21"/>
      <c r="J125" s="21"/>
      <c r="K125" s="21"/>
      <c r="L125" s="21"/>
      <c r="M125" s="21"/>
      <c r="N125" s="21"/>
      <c r="O125" s="21"/>
      <c r="P125" s="21"/>
      <c r="Q125" s="21"/>
      <c r="U125" s="18"/>
    </row>
    <row r="126" spans="1:21" s="8" customFormat="1" ht="14" customHeight="1" x14ac:dyDescent="0.2">
      <c r="A126" s="119"/>
      <c r="B126" s="189"/>
      <c r="C126" s="92"/>
      <c r="D126" s="93"/>
      <c r="E126" s="94"/>
      <c r="F126" s="95"/>
      <c r="G126" s="96"/>
      <c r="H126" s="38"/>
      <c r="I126" s="21"/>
      <c r="J126" s="21"/>
      <c r="K126" s="21"/>
      <c r="L126" s="21"/>
      <c r="M126" s="21"/>
      <c r="N126" s="21"/>
      <c r="O126" s="21"/>
      <c r="P126" s="21"/>
      <c r="Q126" s="21"/>
      <c r="U126" s="18"/>
    </row>
    <row r="127" spans="1:21" s="8" customFormat="1" ht="14" customHeight="1" x14ac:dyDescent="0.2">
      <c r="A127" s="119"/>
      <c r="B127" s="187" t="s">
        <v>1054</v>
      </c>
      <c r="C127" s="92"/>
      <c r="D127" s="93"/>
      <c r="E127" s="94"/>
      <c r="F127" s="95"/>
      <c r="G127" s="96"/>
      <c r="H127" s="38"/>
      <c r="I127" s="21"/>
      <c r="J127" s="21"/>
      <c r="K127" s="21"/>
      <c r="L127" s="21"/>
      <c r="M127" s="21"/>
      <c r="N127" s="21"/>
      <c r="O127" s="21"/>
      <c r="P127" s="21"/>
      <c r="Q127" s="21"/>
      <c r="U127" s="18"/>
    </row>
    <row r="128" spans="1:21" s="8" customFormat="1" ht="14" customHeight="1" x14ac:dyDescent="0.2">
      <c r="A128" s="119"/>
      <c r="B128" s="187"/>
      <c r="C128" s="92"/>
      <c r="D128" s="93"/>
      <c r="E128" s="94"/>
      <c r="F128" s="95"/>
      <c r="G128" s="96"/>
      <c r="H128" s="38"/>
      <c r="I128" s="21"/>
      <c r="J128" s="21"/>
      <c r="K128" s="21"/>
      <c r="L128" s="21"/>
      <c r="M128" s="21"/>
      <c r="N128" s="21"/>
      <c r="O128" s="21"/>
      <c r="P128" s="21"/>
      <c r="Q128" s="21"/>
      <c r="U128" s="18"/>
    </row>
    <row r="129" spans="1:21" s="8" customFormat="1" ht="30" customHeight="1" x14ac:dyDescent="0.2">
      <c r="A129" s="119"/>
      <c r="B129" s="117" t="s">
        <v>1055</v>
      </c>
      <c r="C129" s="92"/>
      <c r="D129" s="93"/>
      <c r="E129" s="94" t="s">
        <v>1</v>
      </c>
      <c r="F129" s="95"/>
      <c r="G129" s="107">
        <v>300</v>
      </c>
      <c r="H129" s="38"/>
      <c r="I129" s="21"/>
      <c r="J129" s="21"/>
      <c r="K129" s="21"/>
      <c r="L129" s="21"/>
      <c r="M129" s="21"/>
      <c r="N129" s="21"/>
      <c r="O129" s="21"/>
      <c r="P129" s="21"/>
      <c r="Q129" s="21"/>
      <c r="U129" s="18"/>
    </row>
    <row r="130" spans="1:21" s="8" customFormat="1" ht="14" customHeight="1" x14ac:dyDescent="0.2">
      <c r="A130" s="119"/>
      <c r="B130" s="117"/>
      <c r="C130" s="92"/>
      <c r="D130" s="93"/>
      <c r="E130" s="94"/>
      <c r="F130" s="95"/>
      <c r="G130" s="107"/>
      <c r="H130" s="38"/>
      <c r="I130" s="21"/>
      <c r="J130" s="21"/>
      <c r="K130" s="21"/>
      <c r="L130" s="21"/>
      <c r="M130" s="21"/>
      <c r="N130" s="21"/>
      <c r="O130" s="21"/>
      <c r="P130" s="21"/>
      <c r="Q130" s="21"/>
      <c r="U130" s="18"/>
    </row>
    <row r="131" spans="1:21" s="8" customFormat="1" ht="14" customHeight="1" x14ac:dyDescent="0.2">
      <c r="A131" s="119"/>
      <c r="B131" s="189" t="s">
        <v>1167</v>
      </c>
      <c r="C131" s="92"/>
      <c r="D131" s="93"/>
      <c r="E131" s="94" t="s">
        <v>1</v>
      </c>
      <c r="F131" s="95"/>
      <c r="G131" s="96">
        <f>SUM(D131*F131)</f>
        <v>0</v>
      </c>
      <c r="H131" s="38"/>
      <c r="I131" s="21"/>
      <c r="J131" s="21"/>
      <c r="K131" s="21"/>
      <c r="L131" s="21"/>
      <c r="M131" s="21"/>
      <c r="N131" s="21"/>
      <c r="O131" s="21"/>
      <c r="P131" s="21"/>
      <c r="Q131" s="21"/>
      <c r="U131" s="18"/>
    </row>
    <row r="132" spans="1:21" s="8" customFormat="1" ht="14" customHeight="1" x14ac:dyDescent="0.2">
      <c r="A132" s="119"/>
      <c r="B132" s="189"/>
      <c r="C132" s="92"/>
      <c r="D132" s="93"/>
      <c r="E132" s="94"/>
      <c r="F132" s="95"/>
      <c r="G132" s="107"/>
      <c r="H132" s="38"/>
      <c r="I132" s="21"/>
      <c r="J132" s="21"/>
      <c r="K132" s="21"/>
      <c r="L132" s="21"/>
      <c r="M132" s="21"/>
      <c r="N132" s="21"/>
      <c r="O132" s="21"/>
      <c r="P132" s="21"/>
      <c r="Q132" s="21"/>
      <c r="U132" s="18"/>
    </row>
    <row r="133" spans="1:21" s="8" customFormat="1" ht="14" customHeight="1" x14ac:dyDescent="0.2">
      <c r="A133" s="119"/>
      <c r="B133" s="187" t="s">
        <v>1099</v>
      </c>
      <c r="C133" s="92"/>
      <c r="D133" s="93"/>
      <c r="E133" s="94"/>
      <c r="F133" s="95"/>
      <c r="G133" s="96"/>
      <c r="H133" s="38"/>
      <c r="I133" s="21"/>
      <c r="J133" s="21"/>
      <c r="K133" s="21"/>
      <c r="L133" s="21"/>
      <c r="M133" s="21"/>
      <c r="N133" s="21"/>
      <c r="O133" s="21"/>
      <c r="P133" s="21"/>
      <c r="Q133" s="21"/>
      <c r="U133" s="18"/>
    </row>
    <row r="134" spans="1:21" s="8" customFormat="1" ht="14" customHeight="1" x14ac:dyDescent="0.2">
      <c r="A134" s="119"/>
      <c r="B134" s="187"/>
      <c r="C134" s="92"/>
      <c r="D134" s="93"/>
      <c r="E134" s="94"/>
      <c r="F134" s="95"/>
      <c r="G134" s="96"/>
      <c r="H134" s="38"/>
      <c r="I134" s="21"/>
      <c r="J134" s="21"/>
      <c r="K134" s="21"/>
      <c r="L134" s="21"/>
      <c r="M134" s="21"/>
      <c r="N134" s="21"/>
      <c r="O134" s="21"/>
      <c r="P134" s="21"/>
      <c r="Q134" s="21"/>
      <c r="U134" s="18"/>
    </row>
    <row r="135" spans="1:21" s="8" customFormat="1" ht="29" customHeight="1" x14ac:dyDescent="0.2">
      <c r="A135" s="119"/>
      <c r="B135" s="117" t="s">
        <v>1098</v>
      </c>
      <c r="C135" s="92"/>
      <c r="D135" s="93"/>
      <c r="E135" s="94"/>
      <c r="F135" s="95"/>
      <c r="G135" s="96"/>
      <c r="H135" s="38"/>
      <c r="I135" s="21"/>
      <c r="J135" s="21"/>
      <c r="K135" s="21"/>
      <c r="L135" s="21"/>
      <c r="M135" s="21"/>
      <c r="N135" s="21"/>
      <c r="O135" s="21"/>
      <c r="P135" s="21"/>
      <c r="Q135" s="21"/>
      <c r="U135" s="18"/>
    </row>
    <row r="136" spans="1:21" s="8" customFormat="1" ht="14" customHeight="1" x14ac:dyDescent="0.2">
      <c r="A136" s="119"/>
      <c r="B136" s="117"/>
      <c r="C136" s="92"/>
      <c r="D136" s="93"/>
      <c r="E136" s="94"/>
      <c r="F136" s="95"/>
      <c r="G136" s="96"/>
      <c r="H136" s="38"/>
      <c r="I136" s="21"/>
      <c r="J136" s="21"/>
      <c r="K136" s="21"/>
      <c r="L136" s="21"/>
      <c r="M136" s="21"/>
      <c r="N136" s="21"/>
      <c r="O136" s="21"/>
      <c r="P136" s="21"/>
      <c r="Q136" s="21"/>
      <c r="U136" s="18"/>
    </row>
    <row r="137" spans="1:21" s="8" customFormat="1" ht="33" customHeight="1" x14ac:dyDescent="0.2">
      <c r="A137" s="119"/>
      <c r="B137" s="117" t="s">
        <v>1065</v>
      </c>
      <c r="C137" s="92"/>
      <c r="D137" s="93"/>
      <c r="E137" s="94" t="s">
        <v>1</v>
      </c>
      <c r="F137" s="95"/>
      <c r="G137" s="107">
        <v>100</v>
      </c>
      <c r="H137" s="38"/>
      <c r="I137" s="21"/>
      <c r="J137" s="21"/>
      <c r="K137" s="21"/>
      <c r="L137" s="21"/>
      <c r="M137" s="21"/>
      <c r="N137" s="21"/>
      <c r="O137" s="21"/>
      <c r="P137" s="21"/>
      <c r="Q137" s="21"/>
      <c r="U137" s="18"/>
    </row>
    <row r="138" spans="1:21" s="8" customFormat="1" ht="14" customHeight="1" x14ac:dyDescent="0.2">
      <c r="A138" s="119"/>
      <c r="B138" s="117"/>
      <c r="C138" s="92"/>
      <c r="D138" s="93"/>
      <c r="E138" s="94"/>
      <c r="F138" s="95"/>
      <c r="G138" s="96"/>
      <c r="H138" s="38"/>
      <c r="I138" s="21"/>
      <c r="J138" s="21"/>
      <c r="K138" s="21"/>
      <c r="L138" s="21"/>
      <c r="M138" s="21"/>
      <c r="N138" s="21"/>
      <c r="O138" s="21"/>
      <c r="P138" s="21"/>
      <c r="Q138" s="21"/>
      <c r="U138" s="18"/>
    </row>
    <row r="139" spans="1:21" s="8" customFormat="1" ht="44" customHeight="1" x14ac:dyDescent="0.2">
      <c r="A139" s="119"/>
      <c r="B139" s="117" t="s">
        <v>1061</v>
      </c>
      <c r="C139" s="92"/>
      <c r="D139" s="93">
        <v>4</v>
      </c>
      <c r="E139" s="94" t="s">
        <v>847</v>
      </c>
      <c r="F139" s="95"/>
      <c r="G139" s="96">
        <f>SUM(D139*F139)</f>
        <v>0</v>
      </c>
      <c r="H139" s="38"/>
      <c r="I139" s="21"/>
      <c r="J139" s="21"/>
      <c r="K139" s="21"/>
      <c r="L139" s="21"/>
      <c r="M139" s="21"/>
      <c r="N139" s="21"/>
      <c r="O139" s="21"/>
      <c r="P139" s="21"/>
      <c r="Q139" s="21"/>
      <c r="U139" s="18"/>
    </row>
    <row r="140" spans="1:21" s="8" customFormat="1" ht="14" customHeight="1" x14ac:dyDescent="0.2">
      <c r="A140" s="119"/>
      <c r="B140" s="117"/>
      <c r="C140" s="92"/>
      <c r="D140" s="93"/>
      <c r="E140" s="94"/>
      <c r="F140" s="95"/>
      <c r="G140" s="96"/>
      <c r="H140" s="38"/>
      <c r="I140" s="21"/>
      <c r="J140" s="21"/>
      <c r="K140" s="21"/>
      <c r="L140" s="21"/>
      <c r="M140" s="21"/>
      <c r="N140" s="21"/>
      <c r="O140" s="21"/>
      <c r="P140" s="21"/>
      <c r="Q140" s="21"/>
      <c r="U140" s="18"/>
    </row>
    <row r="141" spans="1:21" s="8" customFormat="1" ht="34" customHeight="1" x14ac:dyDescent="0.2">
      <c r="A141" s="119"/>
      <c r="B141" s="205" t="s">
        <v>1062</v>
      </c>
      <c r="C141" s="92"/>
      <c r="D141" s="93">
        <v>4</v>
      </c>
      <c r="E141" s="94" t="s">
        <v>847</v>
      </c>
      <c r="F141" s="95"/>
      <c r="G141" s="96">
        <f>SUM(D141*F141)</f>
        <v>0</v>
      </c>
      <c r="H141" s="38"/>
      <c r="I141" s="21"/>
      <c r="J141" s="21"/>
      <c r="K141" s="21"/>
      <c r="L141" s="21"/>
      <c r="M141" s="21"/>
      <c r="N141" s="21"/>
      <c r="O141" s="21"/>
      <c r="P141" s="21"/>
      <c r="Q141" s="21"/>
      <c r="U141" s="18"/>
    </row>
    <row r="142" spans="1:21" s="8" customFormat="1" ht="14" customHeight="1" x14ac:dyDescent="0.2">
      <c r="A142" s="119"/>
      <c r="B142" s="117"/>
      <c r="C142" s="92"/>
      <c r="D142" s="93"/>
      <c r="E142" s="94"/>
      <c r="F142" s="95"/>
      <c r="G142" s="96"/>
      <c r="H142" s="38"/>
      <c r="I142" s="21"/>
      <c r="J142" s="21"/>
      <c r="K142" s="21"/>
      <c r="L142" s="21"/>
      <c r="M142" s="21"/>
      <c r="N142" s="21"/>
      <c r="O142" s="21"/>
      <c r="P142" s="21"/>
      <c r="Q142" s="21"/>
      <c r="U142" s="18"/>
    </row>
    <row r="143" spans="1:21" s="8" customFormat="1" ht="14" customHeight="1" x14ac:dyDescent="0.2">
      <c r="A143" s="119"/>
      <c r="B143" s="117" t="s">
        <v>1063</v>
      </c>
      <c r="C143" s="92"/>
      <c r="D143" s="93">
        <v>4</v>
      </c>
      <c r="E143" s="94" t="s">
        <v>847</v>
      </c>
      <c r="F143" s="95"/>
      <c r="G143" s="96">
        <f>SUM(D143*F143)</f>
        <v>0</v>
      </c>
      <c r="H143" s="38"/>
      <c r="I143" s="21"/>
      <c r="J143" s="21"/>
      <c r="K143" s="21"/>
      <c r="L143" s="21"/>
      <c r="M143" s="21"/>
      <c r="N143" s="21"/>
      <c r="O143" s="21"/>
      <c r="P143" s="21"/>
      <c r="Q143" s="21"/>
      <c r="U143" s="18"/>
    </row>
    <row r="144" spans="1:21" s="8" customFormat="1" ht="14" customHeight="1" x14ac:dyDescent="0.2">
      <c r="A144" s="119"/>
      <c r="B144" s="117"/>
      <c r="C144" s="92"/>
      <c r="D144" s="93"/>
      <c r="E144" s="94"/>
      <c r="F144" s="95"/>
      <c r="G144" s="96"/>
      <c r="H144" s="38"/>
      <c r="I144" s="21"/>
      <c r="J144" s="21"/>
      <c r="K144" s="21"/>
      <c r="L144" s="21"/>
      <c r="M144" s="21"/>
      <c r="N144" s="21"/>
      <c r="O144" s="21"/>
      <c r="P144" s="21"/>
      <c r="Q144" s="21"/>
      <c r="U144" s="18"/>
    </row>
    <row r="145" spans="1:21" s="8" customFormat="1" ht="81" customHeight="1" x14ac:dyDescent="0.2">
      <c r="A145" s="119"/>
      <c r="B145" s="117" t="s">
        <v>1168</v>
      </c>
      <c r="C145" s="92"/>
      <c r="D145" s="93"/>
      <c r="E145" s="94" t="s">
        <v>1</v>
      </c>
      <c r="F145" s="95"/>
      <c r="G145" s="96">
        <f>SUM(D145*F145)</f>
        <v>0</v>
      </c>
      <c r="H145" s="38"/>
      <c r="I145" s="21"/>
      <c r="J145" s="21"/>
      <c r="K145" s="21"/>
      <c r="L145" s="21"/>
      <c r="M145" s="21"/>
      <c r="N145" s="21"/>
      <c r="O145" s="21"/>
      <c r="P145" s="21"/>
      <c r="Q145" s="21"/>
      <c r="U145" s="18"/>
    </row>
    <row r="146" spans="1:21" s="8" customFormat="1" ht="14" customHeight="1" x14ac:dyDescent="0.2">
      <c r="A146" s="119"/>
      <c r="B146" s="117"/>
      <c r="C146" s="92"/>
      <c r="D146" s="93"/>
      <c r="E146" s="94"/>
      <c r="F146" s="95"/>
      <c r="G146" s="96"/>
      <c r="H146" s="38"/>
      <c r="I146" s="21"/>
      <c r="J146" s="21"/>
      <c r="K146" s="21"/>
      <c r="L146" s="21"/>
      <c r="M146" s="21"/>
      <c r="N146" s="21"/>
      <c r="O146" s="21"/>
      <c r="P146" s="21"/>
      <c r="Q146" s="21"/>
      <c r="U146" s="18"/>
    </row>
    <row r="147" spans="1:21" s="8" customFormat="1" ht="30" customHeight="1" x14ac:dyDescent="0.2">
      <c r="A147" s="119"/>
      <c r="B147" s="117" t="s">
        <v>1064</v>
      </c>
      <c r="C147" s="92"/>
      <c r="D147" s="93"/>
      <c r="E147" s="94" t="s">
        <v>1</v>
      </c>
      <c r="F147" s="95"/>
      <c r="G147" s="96">
        <f>SUM(D147*F147)</f>
        <v>0</v>
      </c>
      <c r="H147" s="38"/>
      <c r="I147" s="21"/>
      <c r="J147" s="21"/>
      <c r="K147" s="21"/>
      <c r="L147" s="21"/>
      <c r="M147" s="21"/>
      <c r="N147" s="21"/>
      <c r="O147" s="21"/>
      <c r="P147" s="21"/>
      <c r="Q147" s="21"/>
      <c r="U147" s="18"/>
    </row>
    <row r="148" spans="1:21" s="8" customFormat="1" ht="14" customHeight="1" x14ac:dyDescent="0.2">
      <c r="A148" s="119"/>
      <c r="B148" s="117"/>
      <c r="C148" s="92"/>
      <c r="D148" s="93"/>
      <c r="E148" s="94"/>
      <c r="F148" s="95"/>
      <c r="G148" s="96"/>
      <c r="H148" s="38"/>
      <c r="I148" s="21"/>
      <c r="J148" s="21"/>
      <c r="K148" s="21"/>
      <c r="L148" s="21"/>
      <c r="M148" s="21"/>
      <c r="N148" s="21"/>
      <c r="O148" s="21"/>
      <c r="P148" s="21"/>
      <c r="Q148" s="21"/>
      <c r="U148" s="18"/>
    </row>
    <row r="149" spans="1:21" s="8" customFormat="1" ht="14" customHeight="1" x14ac:dyDescent="0.2">
      <c r="A149" s="119"/>
      <c r="B149" s="117" t="s">
        <v>1066</v>
      </c>
      <c r="C149" s="92"/>
      <c r="D149" s="93">
        <v>3.4</v>
      </c>
      <c r="E149" s="94" t="s">
        <v>1053</v>
      </c>
      <c r="F149" s="95"/>
      <c r="G149" s="96">
        <f>SUM(D149*F149)</f>
        <v>0</v>
      </c>
      <c r="H149" s="38"/>
      <c r="I149" s="21"/>
      <c r="J149" s="21"/>
      <c r="K149" s="21"/>
      <c r="L149" s="21"/>
      <c r="M149" s="21"/>
      <c r="N149" s="21"/>
      <c r="O149" s="21"/>
      <c r="P149" s="21"/>
      <c r="Q149" s="21"/>
      <c r="U149" s="18"/>
    </row>
    <row r="150" spans="1:21" s="8" customFormat="1" ht="14" customHeight="1" x14ac:dyDescent="0.2">
      <c r="A150" s="119"/>
      <c r="B150" s="117"/>
      <c r="C150" s="92"/>
      <c r="D150" s="93"/>
      <c r="E150" s="94"/>
      <c r="F150" s="95"/>
      <c r="G150" s="96"/>
      <c r="H150" s="38"/>
      <c r="I150" s="21"/>
      <c r="J150" s="21"/>
      <c r="K150" s="21"/>
      <c r="L150" s="21"/>
      <c r="M150" s="21"/>
      <c r="N150" s="21"/>
      <c r="O150" s="21"/>
      <c r="P150" s="21"/>
      <c r="Q150" s="21"/>
      <c r="U150" s="18"/>
    </row>
    <row r="151" spans="1:21" s="8" customFormat="1" ht="15" x14ac:dyDescent="0.2">
      <c r="A151" s="119"/>
      <c r="B151" s="184" t="s">
        <v>1084</v>
      </c>
      <c r="C151" s="92"/>
      <c r="D151" s="93"/>
      <c r="E151" s="94"/>
      <c r="F151" s="95"/>
      <c r="G151" s="96"/>
      <c r="H151" s="38"/>
      <c r="I151" s="21"/>
      <c r="J151" s="21"/>
      <c r="K151" s="21"/>
      <c r="L151" s="21"/>
      <c r="M151" s="21"/>
      <c r="N151" s="21"/>
      <c r="O151" s="21"/>
      <c r="P151" s="21"/>
      <c r="Q151" s="21"/>
      <c r="U151" s="18"/>
    </row>
    <row r="152" spans="1:21" s="8" customFormat="1" ht="14" x14ac:dyDescent="0.2">
      <c r="A152" s="119"/>
      <c r="B152" s="184"/>
      <c r="C152" s="92"/>
      <c r="D152" s="93"/>
      <c r="E152" s="94"/>
      <c r="F152" s="95"/>
      <c r="G152" s="96"/>
      <c r="H152" s="38"/>
      <c r="I152" s="21"/>
      <c r="J152" s="21"/>
      <c r="K152" s="21"/>
      <c r="L152" s="21"/>
      <c r="M152" s="21"/>
      <c r="N152" s="21"/>
      <c r="O152" s="21"/>
      <c r="P152" s="21"/>
      <c r="Q152" s="21"/>
      <c r="U152" s="18"/>
    </row>
    <row r="153" spans="1:21" s="8" customFormat="1" ht="15" x14ac:dyDescent="0.2">
      <c r="A153" s="119"/>
      <c r="B153" s="187" t="s">
        <v>1060</v>
      </c>
      <c r="C153" s="92"/>
      <c r="D153" s="93"/>
      <c r="E153" s="94"/>
      <c r="F153" s="95"/>
      <c r="G153" s="96"/>
      <c r="H153" s="38"/>
      <c r="I153" s="21"/>
      <c r="J153" s="21"/>
      <c r="K153" s="21"/>
      <c r="L153" s="21"/>
      <c r="M153" s="21"/>
      <c r="N153" s="21"/>
      <c r="O153" s="21"/>
      <c r="P153" s="21"/>
      <c r="Q153" s="21"/>
      <c r="U153" s="18"/>
    </row>
    <row r="154" spans="1:21" s="8" customFormat="1" ht="14" x14ac:dyDescent="0.2">
      <c r="A154" s="119"/>
      <c r="B154" s="187"/>
      <c r="C154" s="92"/>
      <c r="D154" s="93"/>
      <c r="E154" s="94"/>
      <c r="F154" s="95"/>
      <c r="G154" s="96"/>
      <c r="H154" s="38"/>
      <c r="I154" s="21"/>
      <c r="J154" s="21"/>
      <c r="K154" s="21"/>
      <c r="L154" s="21"/>
      <c r="M154" s="21"/>
      <c r="N154" s="21"/>
      <c r="O154" s="21"/>
      <c r="P154" s="21"/>
      <c r="Q154" s="21"/>
      <c r="U154" s="18"/>
    </row>
    <row r="155" spans="1:21" s="8" customFormat="1" ht="15" x14ac:dyDescent="0.2">
      <c r="A155" s="119"/>
      <c r="B155" s="117" t="s">
        <v>1086</v>
      </c>
      <c r="C155" s="92"/>
      <c r="D155" s="93"/>
      <c r="E155" s="94"/>
      <c r="F155" s="95"/>
      <c r="G155" s="96"/>
      <c r="H155" s="38"/>
      <c r="I155" s="21"/>
      <c r="J155" s="21"/>
      <c r="K155" s="21"/>
      <c r="L155" s="21"/>
      <c r="M155" s="21"/>
      <c r="N155" s="21"/>
      <c r="O155" s="21"/>
      <c r="P155" s="21"/>
      <c r="Q155" s="21"/>
      <c r="U155" s="18"/>
    </row>
    <row r="156" spans="1:21" s="8" customFormat="1" ht="14" x14ac:dyDescent="0.2">
      <c r="A156" s="119"/>
      <c r="B156" s="117"/>
      <c r="C156" s="92"/>
      <c r="D156" s="93"/>
      <c r="E156" s="94"/>
      <c r="F156" s="95"/>
      <c r="G156" s="96"/>
      <c r="H156" s="38"/>
      <c r="I156" s="21"/>
      <c r="J156" s="21"/>
      <c r="K156" s="21"/>
      <c r="L156" s="21"/>
      <c r="M156" s="21"/>
      <c r="N156" s="21"/>
      <c r="O156" s="21"/>
      <c r="P156" s="21"/>
      <c r="Q156" s="21"/>
      <c r="U156" s="18"/>
    </row>
    <row r="157" spans="1:21" s="8" customFormat="1" ht="15" x14ac:dyDescent="0.2">
      <c r="A157" s="119"/>
      <c r="B157" s="189" t="s">
        <v>1087</v>
      </c>
      <c r="C157" s="92"/>
      <c r="D157" s="93">
        <v>1.4</v>
      </c>
      <c r="E157" s="94" t="s">
        <v>877</v>
      </c>
      <c r="F157" s="95"/>
      <c r="G157" s="96">
        <f>SUM(D157*F157)</f>
        <v>0</v>
      </c>
      <c r="H157" s="38"/>
      <c r="I157" s="21"/>
      <c r="J157" s="21"/>
      <c r="K157" s="21"/>
      <c r="L157" s="21"/>
      <c r="M157" s="21"/>
      <c r="N157" s="21"/>
      <c r="O157" s="21"/>
      <c r="P157" s="21"/>
      <c r="Q157" s="21"/>
      <c r="U157" s="18"/>
    </row>
    <row r="158" spans="1:21" s="8" customFormat="1" ht="14" x14ac:dyDescent="0.2">
      <c r="A158" s="119"/>
      <c r="B158" s="189"/>
      <c r="C158" s="92"/>
      <c r="D158" s="93"/>
      <c r="E158" s="94"/>
      <c r="F158" s="95"/>
      <c r="G158" s="96"/>
      <c r="H158" s="38"/>
      <c r="I158" s="21"/>
      <c r="J158" s="21"/>
      <c r="K158" s="21"/>
      <c r="L158" s="21"/>
      <c r="M158" s="21"/>
      <c r="N158" s="21"/>
      <c r="O158" s="21"/>
      <c r="P158" s="21"/>
      <c r="Q158" s="21"/>
      <c r="U158" s="18"/>
    </row>
    <row r="159" spans="1:21" s="8" customFormat="1" ht="15" x14ac:dyDescent="0.2">
      <c r="A159" s="119"/>
      <c r="B159" s="189" t="s">
        <v>1088</v>
      </c>
      <c r="C159" s="92"/>
      <c r="D159" s="93">
        <v>0.9</v>
      </c>
      <c r="E159" s="94" t="s">
        <v>877</v>
      </c>
      <c r="F159" s="95"/>
      <c r="G159" s="96">
        <f>SUM(D159*F159)</f>
        <v>0</v>
      </c>
      <c r="H159" s="38"/>
      <c r="I159" s="21"/>
      <c r="J159" s="21"/>
      <c r="K159" s="21"/>
      <c r="L159" s="21"/>
      <c r="M159" s="21"/>
      <c r="N159" s="21"/>
      <c r="O159" s="21"/>
      <c r="P159" s="21"/>
      <c r="Q159" s="21"/>
      <c r="U159" s="18"/>
    </row>
    <row r="160" spans="1:21" s="8" customFormat="1" ht="14" x14ac:dyDescent="0.2">
      <c r="A160" s="119"/>
      <c r="B160" s="189"/>
      <c r="C160" s="92"/>
      <c r="D160" s="93"/>
      <c r="E160" s="94"/>
      <c r="F160" s="95"/>
      <c r="G160" s="96"/>
      <c r="H160" s="38"/>
      <c r="I160" s="21"/>
      <c r="J160" s="21"/>
      <c r="K160" s="21"/>
      <c r="L160" s="21"/>
      <c r="M160" s="21"/>
      <c r="N160" s="21"/>
      <c r="O160" s="21"/>
      <c r="P160" s="21"/>
      <c r="Q160" s="21"/>
      <c r="U160" s="18"/>
    </row>
    <row r="161" spans="1:21" s="8" customFormat="1" ht="15" x14ac:dyDescent="0.2">
      <c r="A161" s="119"/>
      <c r="B161" s="189" t="s">
        <v>1089</v>
      </c>
      <c r="C161" s="92"/>
      <c r="D161" s="93">
        <v>1.3</v>
      </c>
      <c r="E161" s="94" t="s">
        <v>877</v>
      </c>
      <c r="F161" s="95"/>
      <c r="G161" s="96">
        <f>SUM(D161*F161)</f>
        <v>0</v>
      </c>
      <c r="H161" s="38"/>
      <c r="I161" s="21"/>
      <c r="J161" s="21"/>
      <c r="K161" s="21"/>
      <c r="L161" s="21"/>
      <c r="M161" s="21"/>
      <c r="N161" s="21"/>
      <c r="O161" s="21"/>
      <c r="P161" s="21"/>
      <c r="Q161" s="21"/>
      <c r="U161" s="18"/>
    </row>
    <row r="162" spans="1:21" s="8" customFormat="1" ht="14" x14ac:dyDescent="0.2">
      <c r="A162" s="119"/>
      <c r="B162" s="189"/>
      <c r="C162" s="92"/>
      <c r="D162" s="93"/>
      <c r="E162" s="94"/>
      <c r="F162" s="95"/>
      <c r="G162" s="96"/>
      <c r="H162" s="38"/>
      <c r="I162" s="21"/>
      <c r="J162" s="21"/>
      <c r="K162" s="21"/>
      <c r="L162" s="21"/>
      <c r="M162" s="21"/>
      <c r="N162" s="21"/>
      <c r="O162" s="21"/>
      <c r="P162" s="21"/>
      <c r="Q162" s="21"/>
      <c r="U162" s="18"/>
    </row>
    <row r="163" spans="1:21" s="8" customFormat="1" ht="29" x14ac:dyDescent="0.2">
      <c r="A163" s="119"/>
      <c r="B163" s="189" t="s">
        <v>1090</v>
      </c>
      <c r="C163" s="92"/>
      <c r="D163" s="93">
        <v>2.8</v>
      </c>
      <c r="E163" s="94" t="s">
        <v>877</v>
      </c>
      <c r="F163" s="95"/>
      <c r="G163" s="96">
        <f>SUM(D163*F163)</f>
        <v>0</v>
      </c>
      <c r="H163" s="38"/>
      <c r="I163" s="21"/>
      <c r="J163" s="21"/>
      <c r="K163" s="21"/>
      <c r="L163" s="21"/>
      <c r="M163" s="21"/>
      <c r="N163" s="21"/>
      <c r="O163" s="21"/>
      <c r="P163" s="21"/>
      <c r="Q163" s="21"/>
      <c r="U163" s="18"/>
    </row>
    <row r="164" spans="1:21" s="8" customFormat="1" ht="14" x14ac:dyDescent="0.2">
      <c r="A164" s="119"/>
      <c r="B164" s="184"/>
      <c r="C164" s="92"/>
      <c r="D164" s="93"/>
      <c r="E164" s="94"/>
      <c r="F164" s="95"/>
      <c r="G164" s="96"/>
      <c r="H164" s="38"/>
      <c r="I164" s="21"/>
      <c r="J164" s="21"/>
      <c r="K164" s="21"/>
      <c r="L164" s="21"/>
      <c r="M164" s="21"/>
      <c r="N164" s="21"/>
      <c r="O164" s="21"/>
      <c r="P164" s="21"/>
      <c r="Q164" s="21"/>
      <c r="U164" s="18"/>
    </row>
    <row r="165" spans="1:21" s="8" customFormat="1" ht="18" customHeight="1" x14ac:dyDescent="0.2">
      <c r="A165" s="119"/>
      <c r="B165" s="187" t="s">
        <v>858</v>
      </c>
      <c r="C165" s="92"/>
      <c r="D165" s="93"/>
      <c r="E165" s="94"/>
      <c r="F165" s="95"/>
      <c r="G165" s="96"/>
      <c r="H165" s="38"/>
      <c r="I165" s="21"/>
      <c r="J165" s="21"/>
      <c r="K165" s="21"/>
      <c r="L165" s="21"/>
      <c r="M165" s="21"/>
      <c r="N165" s="21"/>
      <c r="O165" s="21"/>
      <c r="P165" s="21"/>
      <c r="Q165" s="21"/>
      <c r="U165" s="18"/>
    </row>
    <row r="166" spans="1:21" s="8" customFormat="1" ht="14" customHeight="1" x14ac:dyDescent="0.2">
      <c r="A166" s="119"/>
      <c r="B166" s="187"/>
      <c r="C166" s="92"/>
      <c r="D166" s="93"/>
      <c r="E166" s="94"/>
      <c r="F166" s="95"/>
      <c r="G166" s="96"/>
      <c r="H166" s="38"/>
      <c r="I166" s="21"/>
      <c r="J166" s="21"/>
      <c r="K166" s="21"/>
      <c r="L166" s="21"/>
      <c r="M166" s="21"/>
      <c r="N166" s="21"/>
      <c r="O166" s="21"/>
      <c r="P166" s="21"/>
      <c r="Q166" s="21"/>
      <c r="U166" s="18"/>
    </row>
    <row r="167" spans="1:21" s="8" customFormat="1" ht="27" customHeight="1" x14ac:dyDescent="0.2">
      <c r="A167" s="119"/>
      <c r="B167" s="117" t="s">
        <v>1068</v>
      </c>
      <c r="C167" s="92"/>
      <c r="D167" s="93"/>
      <c r="E167" s="94" t="s">
        <v>1</v>
      </c>
      <c r="F167" s="95"/>
      <c r="G167" s="107">
        <v>500</v>
      </c>
      <c r="H167" s="38"/>
      <c r="I167" s="21"/>
      <c r="J167" s="21"/>
      <c r="K167" s="21"/>
      <c r="L167" s="21"/>
      <c r="M167" s="21"/>
      <c r="N167" s="21"/>
      <c r="O167" s="21"/>
      <c r="P167" s="21"/>
      <c r="Q167" s="21"/>
      <c r="U167" s="18"/>
    </row>
    <row r="168" spans="1:21" s="8" customFormat="1" ht="14" customHeight="1" x14ac:dyDescent="0.2">
      <c r="A168" s="119"/>
      <c r="B168" s="187"/>
      <c r="C168" s="92"/>
      <c r="D168" s="93"/>
      <c r="E168" s="94"/>
      <c r="F168" s="95"/>
      <c r="G168" s="96"/>
      <c r="H168" s="38"/>
      <c r="I168" s="21"/>
      <c r="J168" s="21"/>
      <c r="K168" s="21"/>
      <c r="L168" s="21"/>
      <c r="M168" s="21"/>
      <c r="N168" s="21"/>
      <c r="O168" s="21"/>
      <c r="P168" s="21"/>
      <c r="Q168" s="21"/>
      <c r="U168" s="18"/>
    </row>
    <row r="169" spans="1:21" s="8" customFormat="1" ht="14" customHeight="1" x14ac:dyDescent="0.2">
      <c r="A169" s="119"/>
      <c r="B169" s="117" t="s">
        <v>1075</v>
      </c>
      <c r="C169" s="92"/>
      <c r="D169" s="93"/>
      <c r="E169" s="94"/>
      <c r="F169" s="95"/>
      <c r="G169" s="96"/>
      <c r="H169" s="38"/>
      <c r="I169" s="21"/>
      <c r="J169" s="21"/>
      <c r="K169" s="21"/>
      <c r="L169" s="21"/>
      <c r="M169" s="21"/>
      <c r="N169" s="21"/>
      <c r="O169" s="21"/>
      <c r="P169" s="21"/>
      <c r="Q169" s="21"/>
      <c r="U169" s="18"/>
    </row>
    <row r="170" spans="1:21" s="8" customFormat="1" ht="14" customHeight="1" x14ac:dyDescent="0.2">
      <c r="A170" s="119"/>
      <c r="B170" s="187"/>
      <c r="C170" s="92"/>
      <c r="D170" s="93"/>
      <c r="E170" s="94"/>
      <c r="F170" s="95"/>
      <c r="G170" s="96"/>
      <c r="H170" s="38"/>
      <c r="I170" s="21"/>
      <c r="J170" s="21"/>
      <c r="K170" s="21"/>
      <c r="L170" s="21"/>
      <c r="M170" s="21"/>
      <c r="N170" s="21"/>
      <c r="O170" s="21"/>
      <c r="P170" s="21"/>
      <c r="Q170" s="21"/>
      <c r="U170" s="18"/>
    </row>
    <row r="171" spans="1:21" s="8" customFormat="1" ht="14" customHeight="1" x14ac:dyDescent="0.2">
      <c r="A171" s="119"/>
      <c r="B171" s="189" t="s">
        <v>1056</v>
      </c>
      <c r="C171" s="92"/>
      <c r="D171" s="93">
        <v>1.7</v>
      </c>
      <c r="E171" s="94" t="s">
        <v>1053</v>
      </c>
      <c r="F171" s="95"/>
      <c r="G171" s="96">
        <f>SUM(D171*F171)</f>
        <v>0</v>
      </c>
      <c r="H171" s="38"/>
      <c r="I171" s="21"/>
      <c r="J171" s="21"/>
      <c r="K171" s="21"/>
      <c r="L171" s="21"/>
      <c r="M171" s="21"/>
      <c r="N171" s="21"/>
      <c r="O171" s="21"/>
      <c r="P171" s="21"/>
      <c r="Q171" s="21"/>
      <c r="U171" s="18"/>
    </row>
    <row r="172" spans="1:21" s="8" customFormat="1" ht="14" customHeight="1" x14ac:dyDescent="0.2">
      <c r="A172" s="119"/>
      <c r="B172" s="187"/>
      <c r="C172" s="92"/>
      <c r="D172" s="93"/>
      <c r="E172" s="94"/>
      <c r="F172" s="95"/>
      <c r="G172" s="96"/>
      <c r="H172" s="38"/>
      <c r="I172" s="21"/>
      <c r="J172" s="21"/>
      <c r="K172" s="21"/>
      <c r="L172" s="21"/>
      <c r="M172" s="21"/>
      <c r="N172" s="21"/>
      <c r="O172" s="21"/>
      <c r="P172" s="21"/>
      <c r="Q172" s="21"/>
      <c r="U172" s="18"/>
    </row>
    <row r="173" spans="1:21" s="8" customFormat="1" ht="34" customHeight="1" x14ac:dyDescent="0.2">
      <c r="A173" s="119"/>
      <c r="B173" s="189" t="s">
        <v>1069</v>
      </c>
      <c r="C173" s="92"/>
      <c r="D173" s="93">
        <v>2</v>
      </c>
      <c r="E173" s="94" t="s">
        <v>847</v>
      </c>
      <c r="F173" s="95"/>
      <c r="G173" s="96">
        <f>SUM(D173*F173)</f>
        <v>0</v>
      </c>
      <c r="H173" s="38"/>
      <c r="I173" s="21"/>
      <c r="J173" s="21"/>
      <c r="K173" s="21"/>
      <c r="L173" s="21"/>
      <c r="M173" s="21"/>
      <c r="N173" s="21"/>
      <c r="O173" s="21"/>
      <c r="P173" s="21"/>
      <c r="Q173" s="21"/>
      <c r="U173" s="18"/>
    </row>
    <row r="174" spans="1:21" s="8" customFormat="1" ht="14" customHeight="1" x14ac:dyDescent="0.2">
      <c r="A174" s="119"/>
      <c r="B174" s="187"/>
      <c r="C174" s="92"/>
      <c r="D174" s="93"/>
      <c r="E174" s="94"/>
      <c r="F174" s="95"/>
      <c r="G174" s="96"/>
      <c r="H174" s="38"/>
      <c r="I174" s="21"/>
      <c r="J174" s="21"/>
      <c r="K174" s="21"/>
      <c r="L174" s="21"/>
      <c r="M174" s="21"/>
      <c r="N174" s="21"/>
      <c r="O174" s="21"/>
      <c r="P174" s="21"/>
      <c r="Q174" s="21"/>
      <c r="U174" s="18"/>
    </row>
    <row r="175" spans="1:21" s="8" customFormat="1" ht="28" customHeight="1" x14ac:dyDescent="0.2">
      <c r="A175" s="119"/>
      <c r="B175" s="189" t="s">
        <v>1052</v>
      </c>
      <c r="C175" s="92"/>
      <c r="D175" s="93">
        <v>32</v>
      </c>
      <c r="E175" s="94" t="s">
        <v>877</v>
      </c>
      <c r="F175" s="95"/>
      <c r="G175" s="96">
        <f>SUM(D175*F175)</f>
        <v>0</v>
      </c>
      <c r="H175" s="38"/>
      <c r="I175" s="21"/>
      <c r="J175" s="21"/>
      <c r="K175" s="21"/>
      <c r="L175" s="21"/>
      <c r="M175" s="21"/>
      <c r="N175" s="21"/>
      <c r="O175" s="21"/>
      <c r="P175" s="21"/>
      <c r="Q175" s="21"/>
      <c r="U175" s="18"/>
    </row>
    <row r="176" spans="1:21" s="8" customFormat="1" ht="14" x14ac:dyDescent="0.2">
      <c r="A176" s="119"/>
      <c r="B176" s="117"/>
      <c r="C176" s="92"/>
      <c r="D176" s="93"/>
      <c r="E176" s="94"/>
      <c r="F176" s="95"/>
      <c r="G176" s="96"/>
      <c r="H176" s="38"/>
      <c r="I176" s="21"/>
      <c r="J176" s="21"/>
      <c r="K176" s="21"/>
      <c r="L176" s="21"/>
      <c r="M176" s="21"/>
      <c r="N176" s="21"/>
      <c r="O176" s="21"/>
      <c r="P176" s="21"/>
      <c r="Q176" s="21"/>
      <c r="U176" s="18"/>
    </row>
    <row r="177" spans="1:21" s="8" customFormat="1" ht="15" x14ac:dyDescent="0.2">
      <c r="A177" s="119"/>
      <c r="B177" s="117" t="s">
        <v>1074</v>
      </c>
      <c r="C177" s="92"/>
      <c r="D177" s="93"/>
      <c r="E177" s="94"/>
      <c r="F177" s="95"/>
      <c r="G177" s="96"/>
      <c r="H177" s="38"/>
      <c r="I177" s="21"/>
      <c r="J177" s="21"/>
      <c r="K177" s="21"/>
      <c r="L177" s="21"/>
      <c r="M177" s="21"/>
      <c r="N177" s="21"/>
      <c r="O177" s="21"/>
      <c r="P177" s="21"/>
      <c r="Q177" s="21"/>
      <c r="U177" s="18"/>
    </row>
    <row r="178" spans="1:21" s="8" customFormat="1" ht="14" x14ac:dyDescent="0.2">
      <c r="A178" s="119"/>
      <c r="B178" s="117"/>
      <c r="C178" s="92"/>
      <c r="D178" s="93"/>
      <c r="E178" s="94"/>
      <c r="F178" s="95"/>
      <c r="G178" s="96"/>
      <c r="H178" s="38"/>
      <c r="I178" s="21"/>
      <c r="J178" s="21"/>
      <c r="K178" s="21"/>
      <c r="L178" s="21"/>
      <c r="M178" s="21"/>
      <c r="N178" s="21"/>
      <c r="O178" s="21"/>
      <c r="P178" s="21"/>
      <c r="Q178" s="21"/>
      <c r="U178" s="18"/>
    </row>
    <row r="179" spans="1:21" s="8" customFormat="1" ht="29" x14ac:dyDescent="0.2">
      <c r="A179" s="119"/>
      <c r="B179" s="189" t="s">
        <v>1076</v>
      </c>
      <c r="C179" s="92"/>
      <c r="D179" s="93">
        <v>1</v>
      </c>
      <c r="E179" s="94" t="s">
        <v>847</v>
      </c>
      <c r="F179" s="95"/>
      <c r="G179" s="96">
        <f>SUM(D179*F179)</f>
        <v>0</v>
      </c>
      <c r="H179" s="38"/>
      <c r="I179" s="21"/>
      <c r="J179" s="21"/>
      <c r="K179" s="21"/>
      <c r="L179" s="21"/>
      <c r="M179" s="21"/>
      <c r="N179" s="21"/>
      <c r="O179" s="21"/>
      <c r="P179" s="21"/>
      <c r="Q179" s="21"/>
      <c r="U179" s="18"/>
    </row>
    <row r="180" spans="1:21" s="8" customFormat="1" ht="14" x14ac:dyDescent="0.2">
      <c r="A180" s="119"/>
      <c r="B180" s="117"/>
      <c r="C180" s="92"/>
      <c r="D180" s="93"/>
      <c r="E180" s="94"/>
      <c r="F180" s="95"/>
      <c r="G180" s="96"/>
      <c r="H180" s="38"/>
      <c r="I180" s="21"/>
      <c r="J180" s="21"/>
      <c r="K180" s="21"/>
      <c r="L180" s="21"/>
      <c r="M180" s="21"/>
      <c r="N180" s="21"/>
      <c r="O180" s="21"/>
      <c r="P180" s="21"/>
      <c r="Q180" s="21"/>
      <c r="U180" s="18"/>
    </row>
    <row r="181" spans="1:21" s="8" customFormat="1" ht="28" customHeight="1" x14ac:dyDescent="0.2">
      <c r="A181" s="119"/>
      <c r="B181" s="189" t="s">
        <v>1080</v>
      </c>
      <c r="C181" s="92"/>
      <c r="D181" s="93">
        <v>1</v>
      </c>
      <c r="E181" s="94" t="s">
        <v>847</v>
      </c>
      <c r="F181" s="95"/>
      <c r="G181" s="96">
        <f>SUM(D181*F181)</f>
        <v>0</v>
      </c>
      <c r="H181" s="38"/>
      <c r="I181" s="21"/>
      <c r="J181" s="21"/>
      <c r="K181" s="21"/>
      <c r="L181" s="21"/>
      <c r="M181" s="21"/>
      <c r="N181" s="21">
        <f t="shared" ref="N181" si="8">I181*D181</f>
        <v>0</v>
      </c>
      <c r="O181" s="21">
        <f t="shared" ref="O181" si="9">J181*D181</f>
        <v>0</v>
      </c>
      <c r="P181" s="21">
        <f t="shared" ref="P181" si="10">K181*D181</f>
        <v>0</v>
      </c>
      <c r="Q181" s="21">
        <f t="shared" ref="Q181" si="11">L181*D181</f>
        <v>0</v>
      </c>
      <c r="U181" s="18"/>
    </row>
    <row r="182" spans="1:21" s="8" customFormat="1" ht="14" customHeight="1" x14ac:dyDescent="0.2">
      <c r="A182" s="119"/>
      <c r="B182" s="189"/>
      <c r="C182" s="92"/>
      <c r="D182" s="93"/>
      <c r="E182" s="94"/>
      <c r="F182" s="95"/>
      <c r="G182" s="96"/>
      <c r="H182" s="38"/>
      <c r="I182" s="21"/>
      <c r="J182" s="21"/>
      <c r="K182" s="21"/>
      <c r="L182" s="21"/>
      <c r="M182" s="21"/>
      <c r="N182" s="21"/>
      <c r="O182" s="21"/>
      <c r="P182" s="21"/>
      <c r="Q182" s="21"/>
      <c r="U182" s="18"/>
    </row>
    <row r="183" spans="1:21" s="8" customFormat="1" ht="30" customHeight="1" x14ac:dyDescent="0.2">
      <c r="A183" s="119"/>
      <c r="B183" s="189" t="s">
        <v>1079</v>
      </c>
      <c r="C183" s="92"/>
      <c r="D183" s="93">
        <v>1</v>
      </c>
      <c r="E183" s="94" t="s">
        <v>847</v>
      </c>
      <c r="F183" s="95"/>
      <c r="G183" s="96">
        <f>SUM(D183*F183)</f>
        <v>0</v>
      </c>
      <c r="H183" s="38"/>
      <c r="I183" s="21"/>
      <c r="J183" s="21"/>
      <c r="K183" s="21"/>
      <c r="L183" s="21"/>
      <c r="M183" s="21"/>
      <c r="N183" s="21"/>
      <c r="O183" s="21"/>
      <c r="P183" s="21"/>
      <c r="Q183" s="21"/>
      <c r="U183" s="18"/>
    </row>
    <row r="184" spans="1:21" s="8" customFormat="1" ht="14" customHeight="1" x14ac:dyDescent="0.2">
      <c r="A184" s="119"/>
      <c r="B184" s="189"/>
      <c r="C184" s="92"/>
      <c r="D184" s="93"/>
      <c r="E184" s="94"/>
      <c r="F184" s="95"/>
      <c r="G184" s="96"/>
      <c r="H184" s="38"/>
      <c r="I184" s="21"/>
      <c r="J184" s="21"/>
      <c r="K184" s="21"/>
      <c r="L184" s="21"/>
      <c r="M184" s="21"/>
      <c r="N184" s="21"/>
      <c r="O184" s="21"/>
      <c r="P184" s="21"/>
      <c r="Q184" s="21"/>
      <c r="U184" s="18"/>
    </row>
    <row r="185" spans="1:21" s="8" customFormat="1" ht="29" customHeight="1" x14ac:dyDescent="0.2">
      <c r="A185" s="119"/>
      <c r="B185" s="189" t="s">
        <v>1081</v>
      </c>
      <c r="C185" s="92"/>
      <c r="D185" s="93">
        <v>3</v>
      </c>
      <c r="E185" s="94" t="s">
        <v>847</v>
      </c>
      <c r="F185" s="95"/>
      <c r="G185" s="96">
        <f>SUM(D185*F185)</f>
        <v>0</v>
      </c>
      <c r="H185" s="38"/>
      <c r="I185" s="21"/>
      <c r="J185" s="21"/>
      <c r="K185" s="21"/>
      <c r="L185" s="21"/>
      <c r="M185" s="21"/>
      <c r="N185" s="21"/>
      <c r="O185" s="21"/>
      <c r="P185" s="21"/>
      <c r="Q185" s="21"/>
      <c r="U185" s="18"/>
    </row>
    <row r="186" spans="1:21" s="8" customFormat="1" ht="14" customHeight="1" x14ac:dyDescent="0.2">
      <c r="A186" s="119"/>
      <c r="B186" s="189"/>
      <c r="C186" s="92"/>
      <c r="D186" s="93"/>
      <c r="E186" s="94"/>
      <c r="F186" s="95"/>
      <c r="G186" s="96"/>
      <c r="H186" s="38"/>
      <c r="I186" s="21"/>
      <c r="J186" s="21"/>
      <c r="K186" s="21"/>
      <c r="L186" s="21"/>
      <c r="M186" s="21"/>
      <c r="N186" s="21"/>
      <c r="O186" s="21"/>
      <c r="P186" s="21"/>
      <c r="Q186" s="21"/>
      <c r="U186" s="18"/>
    </row>
    <row r="187" spans="1:21" s="8" customFormat="1" ht="28" customHeight="1" x14ac:dyDescent="0.2">
      <c r="A187" s="119"/>
      <c r="B187" s="189" t="s">
        <v>1082</v>
      </c>
      <c r="C187" s="92"/>
      <c r="D187" s="93">
        <v>1</v>
      </c>
      <c r="E187" s="94" t="s">
        <v>847</v>
      </c>
      <c r="F187" s="95"/>
      <c r="G187" s="96">
        <f>SUM(D187*F187)</f>
        <v>0</v>
      </c>
      <c r="H187" s="38"/>
      <c r="I187" s="21"/>
      <c r="J187" s="21"/>
      <c r="K187" s="21"/>
      <c r="L187" s="21"/>
      <c r="M187" s="21"/>
      <c r="N187" s="21"/>
      <c r="O187" s="21"/>
      <c r="P187" s="21"/>
      <c r="Q187" s="21"/>
      <c r="U187" s="18"/>
    </row>
    <row r="188" spans="1:21" s="8" customFormat="1" ht="14" customHeight="1" x14ac:dyDescent="0.2">
      <c r="A188" s="119"/>
      <c r="B188" s="189"/>
      <c r="C188" s="92"/>
      <c r="D188" s="93"/>
      <c r="E188" s="94"/>
      <c r="F188" s="95"/>
      <c r="G188" s="96"/>
      <c r="H188" s="38"/>
      <c r="I188" s="21"/>
      <c r="J188" s="21"/>
      <c r="K188" s="21"/>
      <c r="L188" s="21"/>
      <c r="M188" s="21"/>
      <c r="N188" s="21"/>
      <c r="O188" s="21"/>
      <c r="P188" s="21"/>
      <c r="Q188" s="21"/>
      <c r="U188" s="18"/>
    </row>
    <row r="189" spans="1:21" s="8" customFormat="1" ht="29" customHeight="1" x14ac:dyDescent="0.2">
      <c r="A189" s="119"/>
      <c r="B189" s="189" t="s">
        <v>1083</v>
      </c>
      <c r="C189" s="92"/>
      <c r="D189" s="93">
        <v>1</v>
      </c>
      <c r="E189" s="94" t="s">
        <v>847</v>
      </c>
      <c r="F189" s="95"/>
      <c r="G189" s="96">
        <f>SUM(D189*F189)</f>
        <v>0</v>
      </c>
      <c r="H189" s="38"/>
      <c r="I189" s="21"/>
      <c r="J189" s="21"/>
      <c r="K189" s="21"/>
      <c r="L189" s="21"/>
      <c r="M189" s="21"/>
      <c r="N189" s="21"/>
      <c r="O189" s="21"/>
      <c r="P189" s="21"/>
      <c r="Q189" s="21"/>
      <c r="U189" s="18"/>
    </row>
    <row r="190" spans="1:21" s="8" customFormat="1" ht="14" customHeight="1" x14ac:dyDescent="0.2">
      <c r="A190" s="119"/>
      <c r="B190" s="189"/>
      <c r="C190" s="92"/>
      <c r="D190" s="93"/>
      <c r="E190" s="94"/>
      <c r="F190" s="95"/>
      <c r="G190" s="96"/>
      <c r="H190" s="38"/>
      <c r="I190" s="21"/>
      <c r="J190" s="21"/>
      <c r="K190" s="21"/>
      <c r="L190" s="21"/>
      <c r="M190" s="21"/>
      <c r="N190" s="21"/>
      <c r="O190" s="21"/>
      <c r="P190" s="21"/>
      <c r="Q190" s="21"/>
      <c r="U190" s="18"/>
    </row>
    <row r="191" spans="1:21" s="8" customFormat="1" ht="14" customHeight="1" x14ac:dyDescent="0.2">
      <c r="A191" s="119"/>
      <c r="B191" s="187" t="s">
        <v>1059</v>
      </c>
      <c r="C191" s="92"/>
      <c r="D191" s="93"/>
      <c r="E191" s="94"/>
      <c r="F191" s="95"/>
      <c r="G191" s="96"/>
      <c r="H191" s="38"/>
      <c r="I191" s="21"/>
      <c r="J191" s="21"/>
      <c r="K191" s="21"/>
      <c r="L191" s="21"/>
      <c r="M191" s="21"/>
      <c r="N191" s="21"/>
      <c r="O191" s="21"/>
      <c r="P191" s="21"/>
      <c r="Q191" s="21"/>
      <c r="U191" s="18"/>
    </row>
    <row r="192" spans="1:21" s="8" customFormat="1" ht="14" customHeight="1" x14ac:dyDescent="0.2">
      <c r="A192" s="119"/>
      <c r="B192" s="187"/>
      <c r="C192" s="92"/>
      <c r="D192" s="93"/>
      <c r="E192" s="94"/>
      <c r="F192" s="95"/>
      <c r="G192" s="96"/>
      <c r="H192" s="38"/>
      <c r="I192" s="21"/>
      <c r="J192" s="21"/>
      <c r="K192" s="21"/>
      <c r="L192" s="21"/>
      <c r="M192" s="21"/>
      <c r="N192" s="21"/>
      <c r="O192" s="21"/>
      <c r="P192" s="21"/>
      <c r="Q192" s="21"/>
      <c r="U192" s="18"/>
    </row>
    <row r="193" spans="1:21" s="8" customFormat="1" ht="14" customHeight="1" x14ac:dyDescent="0.2">
      <c r="A193" s="119"/>
      <c r="B193" s="204" t="s">
        <v>846</v>
      </c>
      <c r="C193" s="92"/>
      <c r="D193" s="93"/>
      <c r="E193" s="94"/>
      <c r="F193" s="95"/>
      <c r="G193" s="96"/>
      <c r="H193" s="38"/>
      <c r="I193" s="21"/>
      <c r="J193" s="21"/>
      <c r="K193" s="21"/>
      <c r="L193" s="21"/>
      <c r="M193" s="21"/>
      <c r="N193" s="21"/>
      <c r="O193" s="21"/>
      <c r="P193" s="21"/>
      <c r="Q193" s="21"/>
      <c r="U193" s="18"/>
    </row>
    <row r="194" spans="1:21" s="8" customFormat="1" ht="14" customHeight="1" x14ac:dyDescent="0.2">
      <c r="A194" s="119"/>
      <c r="B194" s="204"/>
      <c r="C194" s="92"/>
      <c r="D194" s="93"/>
      <c r="E194" s="94"/>
      <c r="F194" s="95"/>
      <c r="G194" s="96"/>
      <c r="H194" s="38"/>
      <c r="I194" s="21"/>
      <c r="J194" s="21"/>
      <c r="K194" s="21"/>
      <c r="L194" s="21"/>
      <c r="M194" s="21"/>
      <c r="N194" s="21"/>
      <c r="O194" s="21"/>
      <c r="P194" s="21"/>
      <c r="Q194" s="21"/>
      <c r="U194" s="18"/>
    </row>
    <row r="195" spans="1:21" s="8" customFormat="1" ht="56" customHeight="1" x14ac:dyDescent="0.2">
      <c r="A195" s="119"/>
      <c r="B195" s="189" t="s">
        <v>1070</v>
      </c>
      <c r="C195" s="92"/>
      <c r="D195" s="93">
        <v>0.3</v>
      </c>
      <c r="E195" s="94" t="s">
        <v>877</v>
      </c>
      <c r="F195" s="95"/>
      <c r="G195" s="96">
        <f>SUM(D195*F195)</f>
        <v>0</v>
      </c>
      <c r="H195" s="38"/>
      <c r="I195" s="21"/>
      <c r="J195" s="21"/>
      <c r="K195" s="21"/>
      <c r="L195" s="21"/>
      <c r="M195" s="21"/>
      <c r="N195" s="21"/>
      <c r="O195" s="21"/>
      <c r="P195" s="21"/>
      <c r="Q195" s="21"/>
      <c r="U195" s="18"/>
    </row>
    <row r="196" spans="1:21" s="8" customFormat="1" ht="14" customHeight="1" x14ac:dyDescent="0.2">
      <c r="A196" s="119"/>
      <c r="B196" s="117"/>
      <c r="C196" s="92"/>
      <c r="D196" s="93"/>
      <c r="E196" s="94"/>
      <c r="F196" s="95"/>
      <c r="G196" s="96"/>
      <c r="H196" s="38"/>
      <c r="I196" s="21"/>
      <c r="J196" s="21"/>
      <c r="K196" s="21"/>
      <c r="L196" s="21"/>
      <c r="M196" s="21"/>
      <c r="N196" s="21"/>
      <c r="O196" s="21"/>
      <c r="P196" s="21"/>
      <c r="Q196" s="21"/>
      <c r="U196" s="18"/>
    </row>
    <row r="197" spans="1:21" s="8" customFormat="1" ht="14" customHeight="1" x14ac:dyDescent="0.2">
      <c r="A197" s="119"/>
      <c r="B197" s="189" t="s">
        <v>1071</v>
      </c>
      <c r="C197" s="92"/>
      <c r="D197" s="93">
        <v>4.4000000000000004</v>
      </c>
      <c r="E197" s="94" t="s">
        <v>877</v>
      </c>
      <c r="F197" s="95"/>
      <c r="G197" s="96">
        <f>SUM(D197*F197)</f>
        <v>0</v>
      </c>
      <c r="H197" s="38"/>
      <c r="I197" s="21"/>
      <c r="J197" s="21"/>
      <c r="K197" s="21"/>
      <c r="L197" s="21"/>
      <c r="M197" s="21"/>
      <c r="N197" s="21"/>
      <c r="O197" s="21"/>
      <c r="P197" s="21"/>
      <c r="Q197" s="21"/>
      <c r="U197" s="18"/>
    </row>
    <row r="198" spans="1:21" s="8" customFormat="1" ht="14" customHeight="1" x14ac:dyDescent="0.2">
      <c r="A198" s="119"/>
      <c r="B198" s="117"/>
      <c r="C198" s="92"/>
      <c r="D198" s="93"/>
      <c r="E198" s="94"/>
      <c r="F198" s="95"/>
      <c r="G198" s="96"/>
      <c r="H198" s="38"/>
      <c r="I198" s="21"/>
      <c r="J198" s="21"/>
      <c r="K198" s="21"/>
      <c r="L198" s="21"/>
      <c r="M198" s="21"/>
      <c r="N198" s="21"/>
      <c r="O198" s="21"/>
      <c r="P198" s="21"/>
      <c r="Q198" s="21"/>
      <c r="U198" s="18"/>
    </row>
    <row r="199" spans="1:21" s="8" customFormat="1" ht="14" customHeight="1" x14ac:dyDescent="0.2">
      <c r="A199" s="119"/>
      <c r="B199" s="204" t="s">
        <v>1072</v>
      </c>
      <c r="C199" s="92"/>
      <c r="D199" s="93"/>
      <c r="E199" s="94"/>
      <c r="F199" s="95"/>
      <c r="G199" s="96"/>
      <c r="H199" s="38"/>
      <c r="I199" s="21"/>
      <c r="J199" s="21"/>
      <c r="K199" s="21"/>
      <c r="L199" s="21"/>
      <c r="M199" s="21"/>
      <c r="N199" s="21"/>
      <c r="O199" s="21"/>
      <c r="P199" s="21"/>
      <c r="Q199" s="21"/>
      <c r="U199" s="18"/>
    </row>
    <row r="200" spans="1:21" s="8" customFormat="1" ht="14" customHeight="1" x14ac:dyDescent="0.2">
      <c r="A200" s="119"/>
      <c r="B200" s="117"/>
      <c r="C200" s="92"/>
      <c r="D200" s="93"/>
      <c r="E200" s="94"/>
      <c r="F200" s="95"/>
      <c r="G200" s="96"/>
      <c r="H200" s="38"/>
      <c r="I200" s="21"/>
      <c r="J200" s="21"/>
      <c r="K200" s="21"/>
      <c r="L200" s="21"/>
      <c r="M200" s="21"/>
      <c r="N200" s="21"/>
      <c r="O200" s="21"/>
      <c r="P200" s="21"/>
      <c r="Q200" s="21"/>
      <c r="U200" s="18"/>
    </row>
    <row r="201" spans="1:21" s="8" customFormat="1" ht="31" customHeight="1" x14ac:dyDescent="0.2">
      <c r="A201" s="119"/>
      <c r="B201" s="189" t="s">
        <v>1073</v>
      </c>
      <c r="C201" s="92"/>
      <c r="D201" s="93">
        <v>4.7</v>
      </c>
      <c r="E201" s="94" t="s">
        <v>877</v>
      </c>
      <c r="F201" s="95"/>
      <c r="G201" s="96">
        <f>SUM(D201*F201)</f>
        <v>0</v>
      </c>
      <c r="H201" s="38"/>
      <c r="I201" s="21"/>
      <c r="J201" s="21"/>
      <c r="K201" s="21"/>
      <c r="L201" s="21"/>
      <c r="M201" s="21"/>
      <c r="N201" s="21"/>
      <c r="O201" s="21"/>
      <c r="P201" s="21"/>
      <c r="Q201" s="21"/>
      <c r="U201" s="18"/>
    </row>
    <row r="202" spans="1:21" s="8" customFormat="1" ht="14" customHeight="1" x14ac:dyDescent="0.2">
      <c r="A202" s="119"/>
      <c r="B202" s="189"/>
      <c r="C202" s="92"/>
      <c r="D202" s="93"/>
      <c r="E202" s="94"/>
      <c r="F202" s="95"/>
      <c r="G202" s="96"/>
      <c r="H202" s="38"/>
      <c r="I202" s="21"/>
      <c r="J202" s="21"/>
      <c r="K202" s="21"/>
      <c r="L202" s="21"/>
      <c r="M202" s="21"/>
      <c r="N202" s="21"/>
      <c r="O202" s="21"/>
      <c r="P202" s="21"/>
      <c r="Q202" s="21"/>
      <c r="U202" s="18"/>
    </row>
    <row r="203" spans="1:21" s="8" customFormat="1" ht="14" customHeight="1" x14ac:dyDescent="0.2">
      <c r="A203" s="119"/>
      <c r="B203" s="187" t="s">
        <v>1054</v>
      </c>
      <c r="C203" s="92"/>
      <c r="D203" s="93"/>
      <c r="E203" s="94"/>
      <c r="F203" s="95"/>
      <c r="G203" s="96"/>
      <c r="H203" s="38"/>
      <c r="I203" s="21"/>
      <c r="J203" s="21"/>
      <c r="K203" s="21"/>
      <c r="L203" s="21"/>
      <c r="M203" s="21"/>
      <c r="N203" s="21"/>
      <c r="O203" s="21"/>
      <c r="P203" s="21"/>
      <c r="Q203" s="21"/>
      <c r="U203" s="18"/>
    </row>
    <row r="204" spans="1:21" s="8" customFormat="1" ht="14" customHeight="1" x14ac:dyDescent="0.2">
      <c r="A204" s="119"/>
      <c r="B204" s="187"/>
      <c r="C204" s="92"/>
      <c r="D204" s="93"/>
      <c r="E204" s="94"/>
      <c r="F204" s="95"/>
      <c r="G204" s="96"/>
      <c r="H204" s="38"/>
      <c r="I204" s="21"/>
      <c r="J204" s="21"/>
      <c r="K204" s="21"/>
      <c r="L204" s="21"/>
      <c r="M204" s="21"/>
      <c r="N204" s="21"/>
      <c r="O204" s="21"/>
      <c r="P204" s="21"/>
      <c r="Q204" s="21"/>
      <c r="U204" s="18"/>
    </row>
    <row r="205" spans="1:21" s="8" customFormat="1" ht="30" customHeight="1" x14ac:dyDescent="0.2">
      <c r="A205" s="119"/>
      <c r="B205" s="117" t="s">
        <v>1055</v>
      </c>
      <c r="C205" s="92"/>
      <c r="D205" s="93"/>
      <c r="E205" s="94" t="s">
        <v>1</v>
      </c>
      <c r="F205" s="95"/>
      <c r="G205" s="107">
        <v>300</v>
      </c>
      <c r="H205" s="38"/>
      <c r="I205" s="21"/>
      <c r="J205" s="21"/>
      <c r="K205" s="21"/>
      <c r="L205" s="21"/>
      <c r="M205" s="21"/>
      <c r="N205" s="21"/>
      <c r="O205" s="21"/>
      <c r="P205" s="21"/>
      <c r="Q205" s="21"/>
      <c r="U205" s="18"/>
    </row>
    <row r="206" spans="1:21" s="8" customFormat="1" ht="14" customHeight="1" x14ac:dyDescent="0.2">
      <c r="A206" s="119"/>
      <c r="B206" s="117"/>
      <c r="C206" s="92"/>
      <c r="D206" s="93"/>
      <c r="E206" s="94"/>
      <c r="F206" s="95"/>
      <c r="G206" s="107"/>
      <c r="H206" s="38"/>
      <c r="I206" s="21"/>
      <c r="J206" s="21"/>
      <c r="K206" s="21"/>
      <c r="L206" s="21"/>
      <c r="M206" s="21"/>
      <c r="N206" s="21"/>
      <c r="O206" s="21"/>
      <c r="P206" s="21"/>
      <c r="Q206" s="21"/>
      <c r="U206" s="18"/>
    </row>
    <row r="207" spans="1:21" s="8" customFormat="1" ht="30" customHeight="1" x14ac:dyDescent="0.2">
      <c r="A207" s="119"/>
      <c r="B207" s="189" t="s">
        <v>1057</v>
      </c>
      <c r="C207" s="92"/>
      <c r="D207" s="93"/>
      <c r="E207" s="94" t="s">
        <v>1</v>
      </c>
      <c r="F207" s="95"/>
      <c r="G207" s="96">
        <f>SUM(D207*F207)</f>
        <v>0</v>
      </c>
      <c r="H207" s="38"/>
      <c r="I207" s="21"/>
      <c r="J207" s="21"/>
      <c r="K207" s="21"/>
      <c r="L207" s="21"/>
      <c r="M207" s="21"/>
      <c r="N207" s="21"/>
      <c r="O207" s="21"/>
      <c r="P207" s="21"/>
      <c r="Q207" s="21"/>
      <c r="U207" s="18"/>
    </row>
    <row r="208" spans="1:21" s="8" customFormat="1" ht="14" customHeight="1" x14ac:dyDescent="0.2">
      <c r="A208" s="119"/>
      <c r="B208" s="189"/>
      <c r="C208" s="92"/>
      <c r="D208" s="93"/>
      <c r="E208" s="94"/>
      <c r="F208" s="95"/>
      <c r="G208" s="107"/>
      <c r="H208" s="38"/>
      <c r="I208" s="21"/>
      <c r="J208" s="21"/>
      <c r="K208" s="21"/>
      <c r="L208" s="21"/>
      <c r="M208" s="21"/>
      <c r="N208" s="21"/>
      <c r="O208" s="21"/>
      <c r="P208" s="21"/>
      <c r="Q208" s="21"/>
      <c r="U208" s="18"/>
    </row>
    <row r="209" spans="1:21" s="8" customFormat="1" ht="56" customHeight="1" x14ac:dyDescent="0.2">
      <c r="A209" s="119"/>
      <c r="B209" s="189" t="s">
        <v>1058</v>
      </c>
      <c r="C209" s="92"/>
      <c r="D209" s="93"/>
      <c r="E209" s="94" t="s">
        <v>1</v>
      </c>
      <c r="F209" s="95"/>
      <c r="G209" s="96">
        <f>SUM(D209*F209)</f>
        <v>0</v>
      </c>
      <c r="H209" s="38"/>
      <c r="I209" s="21"/>
      <c r="J209" s="21"/>
      <c r="K209" s="21"/>
      <c r="L209" s="21"/>
      <c r="M209" s="21"/>
      <c r="N209" s="21"/>
      <c r="O209" s="21"/>
      <c r="P209" s="21"/>
      <c r="Q209" s="21"/>
      <c r="U209" s="18"/>
    </row>
    <row r="210" spans="1:21" s="8" customFormat="1" ht="14" customHeight="1" x14ac:dyDescent="0.2">
      <c r="A210" s="119"/>
      <c r="B210" s="189"/>
      <c r="C210" s="92"/>
      <c r="D210" s="93"/>
      <c r="E210" s="94"/>
      <c r="F210" s="95"/>
      <c r="G210" s="96"/>
      <c r="H210" s="38"/>
      <c r="I210" s="21"/>
      <c r="J210" s="21"/>
      <c r="K210" s="21"/>
      <c r="L210" s="21"/>
      <c r="M210" s="21"/>
      <c r="N210" s="21"/>
      <c r="O210" s="21"/>
      <c r="P210" s="21"/>
      <c r="Q210" s="21"/>
      <c r="U210" s="18"/>
    </row>
    <row r="211" spans="1:21" s="8" customFormat="1" ht="14" customHeight="1" x14ac:dyDescent="0.2">
      <c r="A211" s="119"/>
      <c r="B211" s="187" t="s">
        <v>1099</v>
      </c>
      <c r="C211" s="92"/>
      <c r="D211" s="93"/>
      <c r="E211" s="94"/>
      <c r="F211" s="95"/>
      <c r="G211" s="96"/>
      <c r="H211" s="38"/>
      <c r="I211" s="21"/>
      <c r="J211" s="21"/>
      <c r="K211" s="21"/>
      <c r="L211" s="21"/>
      <c r="M211" s="21"/>
      <c r="N211" s="21"/>
      <c r="O211" s="21"/>
      <c r="P211" s="21"/>
      <c r="Q211" s="21"/>
      <c r="U211" s="18"/>
    </row>
    <row r="212" spans="1:21" s="8" customFormat="1" ht="14" customHeight="1" x14ac:dyDescent="0.2">
      <c r="A212" s="119"/>
      <c r="B212" s="187"/>
      <c r="C212" s="92"/>
      <c r="D212" s="93"/>
      <c r="E212" s="94"/>
      <c r="F212" s="95"/>
      <c r="G212" s="96"/>
      <c r="H212" s="38"/>
      <c r="I212" s="21"/>
      <c r="J212" s="21"/>
      <c r="K212" s="21"/>
      <c r="L212" s="21"/>
      <c r="M212" s="21"/>
      <c r="N212" s="21"/>
      <c r="O212" s="21"/>
      <c r="P212" s="21"/>
      <c r="Q212" s="21"/>
      <c r="U212" s="18"/>
    </row>
    <row r="213" spans="1:21" s="8" customFormat="1" ht="29" customHeight="1" x14ac:dyDescent="0.2">
      <c r="A213" s="119"/>
      <c r="B213" s="117" t="s">
        <v>1078</v>
      </c>
      <c r="C213" s="92"/>
      <c r="D213" s="93"/>
      <c r="E213" s="94"/>
      <c r="F213" s="95"/>
      <c r="G213" s="96"/>
      <c r="H213" s="38"/>
      <c r="I213" s="21"/>
      <c r="J213" s="21"/>
      <c r="K213" s="21"/>
      <c r="L213" s="21"/>
      <c r="M213" s="21"/>
      <c r="N213" s="21"/>
      <c r="O213" s="21"/>
      <c r="P213" s="21"/>
      <c r="Q213" s="21"/>
      <c r="U213" s="18"/>
    </row>
    <row r="214" spans="1:21" s="8" customFormat="1" ht="14" customHeight="1" x14ac:dyDescent="0.2">
      <c r="A214" s="119"/>
      <c r="B214" s="117"/>
      <c r="C214" s="92"/>
      <c r="D214" s="93"/>
      <c r="E214" s="94"/>
      <c r="F214" s="95"/>
      <c r="G214" s="96"/>
      <c r="H214" s="38"/>
      <c r="I214" s="21"/>
      <c r="J214" s="21"/>
      <c r="K214" s="21"/>
      <c r="L214" s="21"/>
      <c r="M214" s="21"/>
      <c r="N214" s="21"/>
      <c r="O214" s="21"/>
      <c r="P214" s="21"/>
      <c r="Q214" s="21"/>
      <c r="U214" s="18"/>
    </row>
    <row r="215" spans="1:21" s="8" customFormat="1" ht="33" customHeight="1" x14ac:dyDescent="0.2">
      <c r="A215" s="119"/>
      <c r="B215" s="117" t="s">
        <v>1065</v>
      </c>
      <c r="C215" s="92"/>
      <c r="D215" s="93"/>
      <c r="E215" s="94" t="s">
        <v>1</v>
      </c>
      <c r="F215" s="95"/>
      <c r="G215" s="107">
        <v>100</v>
      </c>
      <c r="H215" s="38"/>
      <c r="I215" s="21"/>
      <c r="J215" s="21"/>
      <c r="K215" s="21"/>
      <c r="L215" s="21"/>
      <c r="M215" s="21"/>
      <c r="N215" s="21"/>
      <c r="O215" s="21"/>
      <c r="P215" s="21"/>
      <c r="Q215" s="21"/>
      <c r="U215" s="18"/>
    </row>
    <row r="216" spans="1:21" s="8" customFormat="1" ht="14" customHeight="1" x14ac:dyDescent="0.2">
      <c r="A216" s="119"/>
      <c r="B216" s="117"/>
      <c r="C216" s="92"/>
      <c r="D216" s="93"/>
      <c r="E216" s="94"/>
      <c r="F216" s="95"/>
      <c r="G216" s="96"/>
      <c r="H216" s="38"/>
      <c r="I216" s="21"/>
      <c r="J216" s="21"/>
      <c r="K216" s="21"/>
      <c r="L216" s="21"/>
      <c r="M216" s="21"/>
      <c r="N216" s="21"/>
      <c r="O216" s="21"/>
      <c r="P216" s="21"/>
      <c r="Q216" s="21"/>
      <c r="U216" s="18"/>
    </row>
    <row r="217" spans="1:21" s="8" customFormat="1" ht="44" customHeight="1" x14ac:dyDescent="0.2">
      <c r="A217" s="119"/>
      <c r="B217" s="117" t="s">
        <v>1061</v>
      </c>
      <c r="C217" s="92"/>
      <c r="D217" s="93">
        <v>4</v>
      </c>
      <c r="E217" s="94" t="s">
        <v>847</v>
      </c>
      <c r="F217" s="95"/>
      <c r="G217" s="96">
        <f>SUM(D217*F217)</f>
        <v>0</v>
      </c>
      <c r="H217" s="38"/>
      <c r="I217" s="21"/>
      <c r="J217" s="21"/>
      <c r="K217" s="21"/>
      <c r="L217" s="21"/>
      <c r="M217" s="21"/>
      <c r="N217" s="21"/>
      <c r="O217" s="21"/>
      <c r="P217" s="21"/>
      <c r="Q217" s="21"/>
      <c r="U217" s="18"/>
    </row>
    <row r="218" spans="1:21" s="8" customFormat="1" ht="14" customHeight="1" x14ac:dyDescent="0.2">
      <c r="A218" s="119"/>
      <c r="B218" s="117"/>
      <c r="C218" s="92"/>
      <c r="D218" s="93"/>
      <c r="E218" s="94"/>
      <c r="F218" s="95"/>
      <c r="G218" s="96"/>
      <c r="H218" s="38"/>
      <c r="I218" s="21"/>
      <c r="J218" s="21"/>
      <c r="K218" s="21"/>
      <c r="L218" s="21"/>
      <c r="M218" s="21"/>
      <c r="N218" s="21"/>
      <c r="O218" s="21"/>
      <c r="P218" s="21"/>
      <c r="Q218" s="21"/>
      <c r="U218" s="18"/>
    </row>
    <row r="219" spans="1:21" s="8" customFormat="1" ht="34" customHeight="1" x14ac:dyDescent="0.2">
      <c r="A219" s="119"/>
      <c r="B219" s="205" t="s">
        <v>1062</v>
      </c>
      <c r="C219" s="92"/>
      <c r="D219" s="93">
        <v>4</v>
      </c>
      <c r="E219" s="94" t="s">
        <v>847</v>
      </c>
      <c r="F219" s="95"/>
      <c r="G219" s="96">
        <f>SUM(D219*F219)</f>
        <v>0</v>
      </c>
      <c r="H219" s="38"/>
      <c r="I219" s="21"/>
      <c r="J219" s="21"/>
      <c r="K219" s="21"/>
      <c r="L219" s="21"/>
      <c r="M219" s="21"/>
      <c r="N219" s="21"/>
      <c r="O219" s="21"/>
      <c r="P219" s="21"/>
      <c r="Q219" s="21"/>
      <c r="U219" s="18"/>
    </row>
    <row r="220" spans="1:21" s="8" customFormat="1" ht="14" customHeight="1" x14ac:dyDescent="0.2">
      <c r="A220" s="119"/>
      <c r="B220" s="117"/>
      <c r="C220" s="92"/>
      <c r="D220" s="93"/>
      <c r="E220" s="94"/>
      <c r="F220" s="95"/>
      <c r="G220" s="96"/>
      <c r="H220" s="38"/>
      <c r="I220" s="21"/>
      <c r="J220" s="21"/>
      <c r="K220" s="21"/>
      <c r="L220" s="21"/>
      <c r="M220" s="21"/>
      <c r="N220" s="21"/>
      <c r="O220" s="21"/>
      <c r="P220" s="21"/>
      <c r="Q220" s="21"/>
      <c r="U220" s="18"/>
    </row>
    <row r="221" spans="1:21" s="8" customFormat="1" ht="14" customHeight="1" x14ac:dyDescent="0.2">
      <c r="A221" s="119"/>
      <c r="B221" s="117" t="s">
        <v>1063</v>
      </c>
      <c r="C221" s="92"/>
      <c r="D221" s="93">
        <v>4</v>
      </c>
      <c r="E221" s="94" t="s">
        <v>847</v>
      </c>
      <c r="F221" s="95"/>
      <c r="G221" s="96">
        <f>SUM(D221*F221)</f>
        <v>0</v>
      </c>
      <c r="H221" s="38"/>
      <c r="I221" s="21"/>
      <c r="J221" s="21"/>
      <c r="K221" s="21"/>
      <c r="L221" s="21"/>
      <c r="M221" s="21"/>
      <c r="N221" s="21"/>
      <c r="O221" s="21"/>
      <c r="P221" s="21"/>
      <c r="Q221" s="21"/>
      <c r="U221" s="18"/>
    </row>
    <row r="222" spans="1:21" s="8" customFormat="1" ht="14" customHeight="1" x14ac:dyDescent="0.2">
      <c r="A222" s="119"/>
      <c r="B222" s="117"/>
      <c r="C222" s="92"/>
      <c r="D222" s="93"/>
      <c r="E222" s="94"/>
      <c r="F222" s="95"/>
      <c r="G222" s="96"/>
      <c r="H222" s="38"/>
      <c r="I222" s="21"/>
      <c r="J222" s="21"/>
      <c r="K222" s="21"/>
      <c r="L222" s="21"/>
      <c r="M222" s="21"/>
      <c r="N222" s="21"/>
      <c r="O222" s="21"/>
      <c r="P222" s="21"/>
      <c r="Q222" s="21"/>
      <c r="U222" s="18"/>
    </row>
    <row r="223" spans="1:21" s="8" customFormat="1" ht="81" customHeight="1" x14ac:dyDescent="0.2">
      <c r="A223" s="119"/>
      <c r="B223" s="117" t="s">
        <v>1168</v>
      </c>
      <c r="C223" s="92"/>
      <c r="D223" s="93"/>
      <c r="E223" s="94" t="s">
        <v>1</v>
      </c>
      <c r="F223" s="95"/>
      <c r="G223" s="96">
        <f>SUM(D223*F223)</f>
        <v>0</v>
      </c>
      <c r="H223" s="38"/>
      <c r="I223" s="21"/>
      <c r="J223" s="21"/>
      <c r="K223" s="21"/>
      <c r="L223" s="21"/>
      <c r="M223" s="21"/>
      <c r="N223" s="21"/>
      <c r="O223" s="21"/>
      <c r="P223" s="21"/>
      <c r="Q223" s="21"/>
      <c r="U223" s="18"/>
    </row>
    <row r="224" spans="1:21" s="8" customFormat="1" ht="14" customHeight="1" x14ac:dyDescent="0.2">
      <c r="A224" s="119"/>
      <c r="B224" s="117"/>
      <c r="C224" s="92"/>
      <c r="D224" s="93"/>
      <c r="E224" s="94"/>
      <c r="F224" s="95"/>
      <c r="G224" s="96"/>
      <c r="H224" s="38"/>
      <c r="I224" s="21"/>
      <c r="J224" s="21"/>
      <c r="K224" s="21"/>
      <c r="L224" s="21"/>
      <c r="M224" s="21"/>
      <c r="N224" s="21"/>
      <c r="O224" s="21"/>
      <c r="P224" s="21"/>
      <c r="Q224" s="21"/>
      <c r="U224" s="18"/>
    </row>
    <row r="225" spans="1:21" s="8" customFormat="1" ht="30" customHeight="1" x14ac:dyDescent="0.2">
      <c r="A225" s="119"/>
      <c r="B225" s="117" t="s">
        <v>1064</v>
      </c>
      <c r="C225" s="92"/>
      <c r="D225" s="93"/>
      <c r="E225" s="94" t="s">
        <v>1</v>
      </c>
      <c r="F225" s="95"/>
      <c r="G225" s="96">
        <f>SUM(D225*F225)</f>
        <v>0</v>
      </c>
      <c r="H225" s="38"/>
      <c r="I225" s="21"/>
      <c r="J225" s="21"/>
      <c r="K225" s="21"/>
      <c r="L225" s="21"/>
      <c r="M225" s="21"/>
      <c r="N225" s="21"/>
      <c r="O225" s="21"/>
      <c r="P225" s="21"/>
      <c r="Q225" s="21"/>
      <c r="U225" s="18"/>
    </row>
    <row r="226" spans="1:21" s="8" customFormat="1" ht="14" customHeight="1" x14ac:dyDescent="0.2">
      <c r="A226" s="119"/>
      <c r="B226" s="117"/>
      <c r="C226" s="92"/>
      <c r="D226" s="93"/>
      <c r="E226" s="94"/>
      <c r="F226" s="95"/>
      <c r="G226" s="96"/>
      <c r="H226" s="38"/>
      <c r="I226" s="21"/>
      <c r="J226" s="21"/>
      <c r="K226" s="21"/>
      <c r="L226" s="21"/>
      <c r="M226" s="21"/>
      <c r="N226" s="21"/>
      <c r="O226" s="21"/>
      <c r="P226" s="21"/>
      <c r="Q226" s="21"/>
      <c r="U226" s="18"/>
    </row>
    <row r="227" spans="1:21" s="8" customFormat="1" ht="14" customHeight="1" x14ac:dyDescent="0.2">
      <c r="A227" s="119"/>
      <c r="B227" s="117" t="s">
        <v>1066</v>
      </c>
      <c r="C227" s="92"/>
      <c r="D227" s="93">
        <v>3.4</v>
      </c>
      <c r="E227" s="94" t="s">
        <v>1053</v>
      </c>
      <c r="F227" s="95"/>
      <c r="G227" s="96">
        <f>SUM(D227*F227)</f>
        <v>0</v>
      </c>
      <c r="H227" s="38"/>
      <c r="I227" s="21"/>
      <c r="J227" s="21"/>
      <c r="K227" s="21"/>
      <c r="L227" s="21"/>
      <c r="M227" s="21"/>
      <c r="N227" s="21"/>
      <c r="O227" s="21"/>
      <c r="P227" s="21"/>
      <c r="Q227" s="21"/>
      <c r="U227" s="18"/>
    </row>
    <row r="228" spans="1:21" s="8" customFormat="1" ht="14" customHeight="1" x14ac:dyDescent="0.2">
      <c r="A228" s="119"/>
      <c r="B228" s="117"/>
      <c r="C228" s="92"/>
      <c r="D228" s="93"/>
      <c r="E228" s="94"/>
      <c r="F228" s="95"/>
      <c r="G228" s="96"/>
      <c r="H228" s="38"/>
      <c r="I228" s="21"/>
      <c r="J228" s="21"/>
      <c r="K228" s="21"/>
      <c r="L228" s="21"/>
      <c r="M228" s="21"/>
      <c r="N228" s="21"/>
      <c r="O228" s="21"/>
      <c r="P228" s="21"/>
      <c r="Q228" s="21"/>
      <c r="U228" s="18"/>
    </row>
    <row r="229" spans="1:21" s="8" customFormat="1" ht="14" customHeight="1" x14ac:dyDescent="0.2">
      <c r="A229" s="119"/>
      <c r="B229" s="187" t="s">
        <v>966</v>
      </c>
      <c r="C229" s="92"/>
      <c r="D229" s="93"/>
      <c r="E229" s="94"/>
      <c r="F229" s="95"/>
      <c r="G229" s="96"/>
      <c r="H229" s="38"/>
      <c r="I229" s="21"/>
      <c r="J229" s="21"/>
      <c r="K229" s="21"/>
      <c r="L229" s="21"/>
      <c r="M229" s="21"/>
      <c r="N229" s="21"/>
      <c r="O229" s="21"/>
      <c r="P229" s="21"/>
      <c r="Q229" s="21"/>
      <c r="U229" s="18"/>
    </row>
    <row r="230" spans="1:21" s="8" customFormat="1" ht="14" customHeight="1" x14ac:dyDescent="0.2">
      <c r="A230" s="119"/>
      <c r="B230" s="117"/>
      <c r="C230" s="92"/>
      <c r="D230" s="93"/>
      <c r="E230" s="94"/>
      <c r="F230" s="95"/>
      <c r="G230" s="96"/>
      <c r="H230" s="38"/>
      <c r="I230" s="21"/>
      <c r="J230" s="21"/>
      <c r="K230" s="21"/>
      <c r="L230" s="21"/>
      <c r="M230" s="21"/>
      <c r="N230" s="21"/>
      <c r="O230" s="21"/>
      <c r="P230" s="21"/>
      <c r="Q230" s="21"/>
      <c r="U230" s="18"/>
    </row>
    <row r="231" spans="1:21" s="8" customFormat="1" ht="29" customHeight="1" x14ac:dyDescent="0.2">
      <c r="A231" s="119"/>
      <c r="B231" s="117" t="s">
        <v>1077</v>
      </c>
      <c r="C231" s="92"/>
      <c r="D231" s="93">
        <v>2</v>
      </c>
      <c r="E231" s="94" t="s">
        <v>847</v>
      </c>
      <c r="F231" s="95"/>
      <c r="G231" s="96">
        <f>SUM(D231*F231)</f>
        <v>0</v>
      </c>
      <c r="H231" s="38"/>
      <c r="I231" s="21"/>
      <c r="J231" s="21"/>
      <c r="K231" s="21"/>
      <c r="L231" s="21"/>
      <c r="M231" s="21"/>
      <c r="N231" s="21"/>
      <c r="O231" s="21"/>
      <c r="P231" s="21"/>
      <c r="Q231" s="21"/>
      <c r="U231" s="18"/>
    </row>
    <row r="232" spans="1:21" x14ac:dyDescent="0.15">
      <c r="A232" s="119"/>
      <c r="B232" s="117"/>
      <c r="C232" s="92"/>
      <c r="D232" s="93"/>
      <c r="E232" s="94"/>
      <c r="F232" s="95"/>
      <c r="G232" s="96"/>
    </row>
    <row r="233" spans="1:21" ht="14" x14ac:dyDescent="0.15">
      <c r="A233" s="119"/>
      <c r="B233" s="184" t="s">
        <v>1085</v>
      </c>
      <c r="C233" s="92"/>
      <c r="D233" s="93"/>
      <c r="E233" s="94"/>
      <c r="F233" s="95"/>
      <c r="G233" s="96"/>
    </row>
    <row r="234" spans="1:21" x14ac:dyDescent="0.15">
      <c r="A234" s="119"/>
      <c r="B234" s="117"/>
      <c r="C234" s="92"/>
      <c r="D234" s="93"/>
      <c r="E234" s="94"/>
      <c r="F234" s="95"/>
      <c r="G234" s="96"/>
    </row>
    <row r="235" spans="1:21" s="8" customFormat="1" ht="18" customHeight="1" x14ac:dyDescent="0.2">
      <c r="A235" s="119"/>
      <c r="B235" s="187" t="s">
        <v>858</v>
      </c>
      <c r="C235" s="92"/>
      <c r="D235" s="93"/>
      <c r="E235" s="94"/>
      <c r="F235" s="95"/>
      <c r="G235" s="96"/>
      <c r="H235" s="38"/>
      <c r="I235" s="21"/>
      <c r="J235" s="21"/>
      <c r="K235" s="21"/>
      <c r="L235" s="21"/>
      <c r="M235" s="21"/>
      <c r="N235" s="21"/>
      <c r="O235" s="21"/>
      <c r="P235" s="21"/>
      <c r="Q235" s="21"/>
      <c r="U235" s="18"/>
    </row>
    <row r="236" spans="1:21" s="8" customFormat="1" ht="14" customHeight="1" x14ac:dyDescent="0.2">
      <c r="A236" s="119"/>
      <c r="B236" s="187"/>
      <c r="C236" s="92"/>
      <c r="D236" s="93"/>
      <c r="E236" s="94"/>
      <c r="F236" s="95"/>
      <c r="G236" s="96"/>
      <c r="H236" s="38"/>
      <c r="I236" s="21"/>
      <c r="J236" s="21"/>
      <c r="K236" s="21"/>
      <c r="L236" s="21"/>
      <c r="M236" s="21"/>
      <c r="N236" s="21"/>
      <c r="O236" s="21"/>
      <c r="P236" s="21"/>
      <c r="Q236" s="21"/>
      <c r="U236" s="18"/>
    </row>
    <row r="237" spans="1:21" s="8" customFormat="1" ht="27" customHeight="1" x14ac:dyDescent="0.2">
      <c r="A237" s="119"/>
      <c r="B237" s="117" t="s">
        <v>1068</v>
      </c>
      <c r="C237" s="92"/>
      <c r="D237" s="93"/>
      <c r="E237" s="94" t="s">
        <v>1</v>
      </c>
      <c r="F237" s="95"/>
      <c r="G237" s="107">
        <v>500</v>
      </c>
      <c r="H237" s="38"/>
      <c r="I237" s="21"/>
      <c r="J237" s="21"/>
      <c r="K237" s="21"/>
      <c r="L237" s="21"/>
      <c r="M237" s="21"/>
      <c r="N237" s="21"/>
      <c r="O237" s="21"/>
      <c r="P237" s="21"/>
      <c r="Q237" s="21"/>
      <c r="U237" s="18"/>
    </row>
    <row r="238" spans="1:21" s="8" customFormat="1" ht="14" customHeight="1" x14ac:dyDescent="0.2">
      <c r="A238" s="119"/>
      <c r="B238" s="187"/>
      <c r="C238" s="92"/>
      <c r="D238" s="93"/>
      <c r="E238" s="94"/>
      <c r="F238" s="95"/>
      <c r="G238" s="96"/>
      <c r="H238" s="38"/>
      <c r="I238" s="21"/>
      <c r="J238" s="21"/>
      <c r="K238" s="21"/>
      <c r="L238" s="21"/>
      <c r="M238" s="21"/>
      <c r="N238" s="21"/>
      <c r="O238" s="21"/>
      <c r="P238" s="21"/>
      <c r="Q238" s="21"/>
      <c r="U238" s="18"/>
    </row>
    <row r="239" spans="1:21" s="8" customFormat="1" ht="14" customHeight="1" x14ac:dyDescent="0.2">
      <c r="A239" s="119"/>
      <c r="B239" s="117" t="s">
        <v>1075</v>
      </c>
      <c r="C239" s="92"/>
      <c r="D239" s="93"/>
      <c r="E239" s="94"/>
      <c r="F239" s="95"/>
      <c r="G239" s="96"/>
      <c r="H239" s="38"/>
      <c r="I239" s="21"/>
      <c r="J239" s="21"/>
      <c r="K239" s="21"/>
      <c r="L239" s="21"/>
      <c r="M239" s="21"/>
      <c r="N239" s="21"/>
      <c r="O239" s="21"/>
      <c r="P239" s="21"/>
      <c r="Q239" s="21"/>
      <c r="U239" s="18"/>
    </row>
    <row r="240" spans="1:21" s="8" customFormat="1" ht="14" customHeight="1" x14ac:dyDescent="0.2">
      <c r="A240" s="119"/>
      <c r="B240" s="187"/>
      <c r="C240" s="92"/>
      <c r="D240" s="93"/>
      <c r="E240" s="94"/>
      <c r="F240" s="95"/>
      <c r="G240" s="96"/>
      <c r="H240" s="38"/>
      <c r="I240" s="21"/>
      <c r="J240" s="21"/>
      <c r="K240" s="21"/>
      <c r="L240" s="21"/>
      <c r="M240" s="21"/>
      <c r="N240" s="21"/>
      <c r="O240" s="21"/>
      <c r="P240" s="21"/>
      <c r="Q240" s="21"/>
      <c r="U240" s="18"/>
    </row>
    <row r="241" spans="1:21" s="8" customFormat="1" ht="14" customHeight="1" x14ac:dyDescent="0.2">
      <c r="A241" s="119"/>
      <c r="B241" s="189" t="s">
        <v>1056</v>
      </c>
      <c r="C241" s="92"/>
      <c r="D241" s="93">
        <v>1.7</v>
      </c>
      <c r="E241" s="94" t="s">
        <v>1053</v>
      </c>
      <c r="F241" s="95"/>
      <c r="G241" s="96">
        <f>SUM(D241*F241)</f>
        <v>0</v>
      </c>
      <c r="H241" s="38"/>
      <c r="I241" s="21"/>
      <c r="J241" s="21"/>
      <c r="K241" s="21"/>
      <c r="L241" s="21"/>
      <c r="M241" s="21"/>
      <c r="N241" s="21"/>
      <c r="O241" s="21"/>
      <c r="P241" s="21"/>
      <c r="Q241" s="21"/>
      <c r="U241" s="18"/>
    </row>
    <row r="242" spans="1:21" s="8" customFormat="1" ht="14" customHeight="1" x14ac:dyDescent="0.2">
      <c r="A242" s="119"/>
      <c r="B242" s="187"/>
      <c r="C242" s="92"/>
      <c r="D242" s="93"/>
      <c r="E242" s="94"/>
      <c r="F242" s="95"/>
      <c r="G242" s="96"/>
      <c r="H242" s="38"/>
      <c r="I242" s="21"/>
      <c r="J242" s="21"/>
      <c r="K242" s="21"/>
      <c r="L242" s="21"/>
      <c r="M242" s="21"/>
      <c r="N242" s="21"/>
      <c r="O242" s="21"/>
      <c r="P242" s="21"/>
      <c r="Q242" s="21"/>
      <c r="U242" s="18"/>
    </row>
    <row r="243" spans="1:21" s="8" customFormat="1" ht="34" customHeight="1" x14ac:dyDescent="0.2">
      <c r="A243" s="119"/>
      <c r="B243" s="189" t="s">
        <v>1069</v>
      </c>
      <c r="C243" s="92"/>
      <c r="D243" s="93">
        <v>2</v>
      </c>
      <c r="E243" s="94" t="s">
        <v>847</v>
      </c>
      <c r="F243" s="95"/>
      <c r="G243" s="96">
        <f>SUM(D243*F243)</f>
        <v>0</v>
      </c>
      <c r="H243" s="38"/>
      <c r="I243" s="21"/>
      <c r="J243" s="21"/>
      <c r="K243" s="21"/>
      <c r="L243" s="21"/>
      <c r="M243" s="21"/>
      <c r="N243" s="21"/>
      <c r="O243" s="21"/>
      <c r="P243" s="21"/>
      <c r="Q243" s="21"/>
      <c r="U243" s="18"/>
    </row>
    <row r="244" spans="1:21" s="8" customFormat="1" ht="14" customHeight="1" x14ac:dyDescent="0.2">
      <c r="A244" s="119"/>
      <c r="B244" s="187"/>
      <c r="C244" s="92"/>
      <c r="D244" s="93"/>
      <c r="E244" s="94"/>
      <c r="F244" s="95"/>
      <c r="G244" s="96"/>
      <c r="H244" s="38"/>
      <c r="I244" s="21"/>
      <c r="J244" s="21"/>
      <c r="K244" s="21"/>
      <c r="L244" s="21"/>
      <c r="M244" s="21"/>
      <c r="N244" s="21"/>
      <c r="O244" s="21"/>
      <c r="P244" s="21"/>
      <c r="Q244" s="21"/>
      <c r="U244" s="18"/>
    </row>
    <row r="245" spans="1:21" s="8" customFormat="1" ht="28" customHeight="1" x14ac:dyDescent="0.2">
      <c r="A245" s="119"/>
      <c r="B245" s="189" t="s">
        <v>1052</v>
      </c>
      <c r="C245" s="92"/>
      <c r="D245" s="93">
        <v>32</v>
      </c>
      <c r="E245" s="94" t="s">
        <v>877</v>
      </c>
      <c r="F245" s="95"/>
      <c r="G245" s="96">
        <f>SUM(D245*F245)</f>
        <v>0</v>
      </c>
      <c r="H245" s="38"/>
      <c r="I245" s="21"/>
      <c r="J245" s="21"/>
      <c r="K245" s="21"/>
      <c r="L245" s="21"/>
      <c r="M245" s="21"/>
      <c r="N245" s="21"/>
      <c r="O245" s="21"/>
      <c r="P245" s="21"/>
      <c r="Q245" s="21"/>
      <c r="U245" s="18"/>
    </row>
    <row r="246" spans="1:21" s="8" customFormat="1" ht="14" x14ac:dyDescent="0.2">
      <c r="A246" s="119"/>
      <c r="B246" s="117"/>
      <c r="C246" s="92"/>
      <c r="D246" s="93"/>
      <c r="E246" s="94"/>
      <c r="F246" s="95"/>
      <c r="G246" s="96"/>
      <c r="H246" s="38"/>
      <c r="I246" s="21"/>
      <c r="J246" s="21"/>
      <c r="K246" s="21"/>
      <c r="L246" s="21"/>
      <c r="M246" s="21"/>
      <c r="N246" s="21"/>
      <c r="O246" s="21"/>
      <c r="P246" s="21"/>
      <c r="Q246" s="21"/>
      <c r="U246" s="18"/>
    </row>
    <row r="247" spans="1:21" s="8" customFormat="1" ht="15" x14ac:dyDescent="0.2">
      <c r="A247" s="119"/>
      <c r="B247" s="117" t="s">
        <v>1074</v>
      </c>
      <c r="C247" s="92"/>
      <c r="D247" s="93"/>
      <c r="E247" s="94"/>
      <c r="F247" s="95"/>
      <c r="G247" s="96"/>
      <c r="H247" s="38"/>
      <c r="I247" s="21"/>
      <c r="J247" s="21"/>
      <c r="K247" s="21"/>
      <c r="L247" s="21"/>
      <c r="M247" s="21"/>
      <c r="N247" s="21"/>
      <c r="O247" s="21"/>
      <c r="P247" s="21"/>
      <c r="Q247" s="21"/>
      <c r="U247" s="18"/>
    </row>
    <row r="248" spans="1:21" s="8" customFormat="1" ht="14" x14ac:dyDescent="0.2">
      <c r="A248" s="119"/>
      <c r="B248" s="117"/>
      <c r="C248" s="92"/>
      <c r="D248" s="93"/>
      <c r="E248" s="94"/>
      <c r="F248" s="95"/>
      <c r="G248" s="96"/>
      <c r="H248" s="38"/>
      <c r="I248" s="21"/>
      <c r="J248" s="21"/>
      <c r="K248" s="21"/>
      <c r="L248" s="21"/>
      <c r="M248" s="21"/>
      <c r="N248" s="21"/>
      <c r="O248" s="21"/>
      <c r="P248" s="21"/>
      <c r="Q248" s="21"/>
      <c r="U248" s="18"/>
    </row>
    <row r="249" spans="1:21" s="8" customFormat="1" ht="29" x14ac:dyDescent="0.2">
      <c r="A249" s="119"/>
      <c r="B249" s="189" t="s">
        <v>1076</v>
      </c>
      <c r="C249" s="92"/>
      <c r="D249" s="93">
        <v>1</v>
      </c>
      <c r="E249" s="94" t="s">
        <v>847</v>
      </c>
      <c r="F249" s="95"/>
      <c r="G249" s="96">
        <f>SUM(D249*F249)</f>
        <v>0</v>
      </c>
      <c r="H249" s="38"/>
      <c r="I249" s="21"/>
      <c r="J249" s="21"/>
      <c r="K249" s="21"/>
      <c r="L249" s="21"/>
      <c r="M249" s="21"/>
      <c r="N249" s="21"/>
      <c r="O249" s="21"/>
      <c r="P249" s="21"/>
      <c r="Q249" s="21"/>
      <c r="U249" s="18"/>
    </row>
    <row r="250" spans="1:21" s="8" customFormat="1" ht="14" x14ac:dyDescent="0.2">
      <c r="A250" s="119"/>
      <c r="B250" s="117"/>
      <c r="C250" s="92"/>
      <c r="D250" s="93"/>
      <c r="E250" s="94"/>
      <c r="F250" s="95"/>
      <c r="G250" s="96"/>
      <c r="H250" s="38"/>
      <c r="I250" s="21"/>
      <c r="J250" s="21"/>
      <c r="K250" s="21"/>
      <c r="L250" s="21"/>
      <c r="M250" s="21"/>
      <c r="N250" s="21"/>
      <c r="O250" s="21"/>
      <c r="P250" s="21"/>
      <c r="Q250" s="21"/>
      <c r="U250" s="18"/>
    </row>
    <row r="251" spans="1:21" s="8" customFormat="1" ht="28" customHeight="1" x14ac:dyDescent="0.2">
      <c r="A251" s="119"/>
      <c r="B251" s="189" t="s">
        <v>1080</v>
      </c>
      <c r="C251" s="92"/>
      <c r="D251" s="93">
        <v>1</v>
      </c>
      <c r="E251" s="94" t="s">
        <v>847</v>
      </c>
      <c r="F251" s="95"/>
      <c r="G251" s="96">
        <f>SUM(D251*F251)</f>
        <v>0</v>
      </c>
      <c r="H251" s="38"/>
      <c r="I251" s="21"/>
      <c r="J251" s="21"/>
      <c r="K251" s="21"/>
      <c r="L251" s="21"/>
      <c r="M251" s="21"/>
      <c r="N251" s="21">
        <f t="shared" ref="N251" si="12">I251*D251</f>
        <v>0</v>
      </c>
      <c r="O251" s="21">
        <f t="shared" ref="O251" si="13">J251*D251</f>
        <v>0</v>
      </c>
      <c r="P251" s="21">
        <f t="shared" ref="P251" si="14">K251*D251</f>
        <v>0</v>
      </c>
      <c r="Q251" s="21">
        <f t="shared" ref="Q251" si="15">L251*D251</f>
        <v>0</v>
      </c>
      <c r="U251" s="18"/>
    </row>
    <row r="252" spans="1:21" s="8" customFormat="1" ht="14" customHeight="1" x14ac:dyDescent="0.2">
      <c r="A252" s="119"/>
      <c r="B252" s="189"/>
      <c r="C252" s="92"/>
      <c r="D252" s="93"/>
      <c r="E252" s="94"/>
      <c r="F252" s="95"/>
      <c r="G252" s="96"/>
      <c r="H252" s="38"/>
      <c r="I252" s="21"/>
      <c r="J252" s="21"/>
      <c r="K252" s="21"/>
      <c r="L252" s="21"/>
      <c r="M252" s="21"/>
      <c r="N252" s="21"/>
      <c r="O252" s="21"/>
      <c r="P252" s="21"/>
      <c r="Q252" s="21"/>
      <c r="U252" s="18"/>
    </row>
    <row r="253" spans="1:21" s="8" customFormat="1" ht="30" customHeight="1" x14ac:dyDescent="0.2">
      <c r="A253" s="119"/>
      <c r="B253" s="189" t="s">
        <v>1079</v>
      </c>
      <c r="C253" s="92"/>
      <c r="D253" s="93">
        <v>1</v>
      </c>
      <c r="E253" s="94" t="s">
        <v>847</v>
      </c>
      <c r="F253" s="95"/>
      <c r="G253" s="96">
        <f>SUM(D253*F253)</f>
        <v>0</v>
      </c>
      <c r="H253" s="38"/>
      <c r="I253" s="21"/>
      <c r="J253" s="21"/>
      <c r="K253" s="21"/>
      <c r="L253" s="21"/>
      <c r="M253" s="21"/>
      <c r="N253" s="21"/>
      <c r="O253" s="21"/>
      <c r="P253" s="21"/>
      <c r="Q253" s="21"/>
      <c r="U253" s="18"/>
    </row>
    <row r="254" spans="1:21" s="8" customFormat="1" ht="14" customHeight="1" x14ac:dyDescent="0.2">
      <c r="A254" s="119"/>
      <c r="B254" s="189"/>
      <c r="C254" s="92"/>
      <c r="D254" s="93"/>
      <c r="E254" s="94"/>
      <c r="F254" s="95"/>
      <c r="G254" s="96"/>
      <c r="H254" s="38"/>
      <c r="I254" s="21"/>
      <c r="J254" s="21"/>
      <c r="K254" s="21"/>
      <c r="L254" s="21"/>
      <c r="M254" s="21"/>
      <c r="N254" s="21"/>
      <c r="O254" s="21"/>
      <c r="P254" s="21"/>
      <c r="Q254" s="21"/>
      <c r="U254" s="18"/>
    </row>
    <row r="255" spans="1:21" s="8" customFormat="1" ht="29" customHeight="1" x14ac:dyDescent="0.2">
      <c r="A255" s="119"/>
      <c r="B255" s="189" t="s">
        <v>1081</v>
      </c>
      <c r="C255" s="92"/>
      <c r="D255" s="93">
        <v>3</v>
      </c>
      <c r="E255" s="94" t="s">
        <v>847</v>
      </c>
      <c r="F255" s="95"/>
      <c r="G255" s="96">
        <f>SUM(D255*F255)</f>
        <v>0</v>
      </c>
      <c r="H255" s="38"/>
      <c r="I255" s="21"/>
      <c r="J255" s="21"/>
      <c r="K255" s="21"/>
      <c r="L255" s="21"/>
      <c r="M255" s="21"/>
      <c r="N255" s="21"/>
      <c r="O255" s="21"/>
      <c r="P255" s="21"/>
      <c r="Q255" s="21"/>
      <c r="U255" s="18"/>
    </row>
    <row r="256" spans="1:21" s="8" customFormat="1" ht="14" customHeight="1" x14ac:dyDescent="0.2">
      <c r="A256" s="119"/>
      <c r="B256" s="189"/>
      <c r="C256" s="92"/>
      <c r="D256" s="93"/>
      <c r="E256" s="94"/>
      <c r="F256" s="95"/>
      <c r="G256" s="96"/>
      <c r="H256" s="38"/>
      <c r="I256" s="21"/>
      <c r="J256" s="21"/>
      <c r="K256" s="21"/>
      <c r="L256" s="21"/>
      <c r="M256" s="21"/>
      <c r="N256" s="21"/>
      <c r="O256" s="21"/>
      <c r="P256" s="21"/>
      <c r="Q256" s="21"/>
      <c r="U256" s="18"/>
    </row>
    <row r="257" spans="1:21" s="8" customFormat="1" ht="28" customHeight="1" x14ac:dyDescent="0.2">
      <c r="A257" s="119"/>
      <c r="B257" s="189" t="s">
        <v>1082</v>
      </c>
      <c r="C257" s="92"/>
      <c r="D257" s="93">
        <v>1</v>
      </c>
      <c r="E257" s="94" t="s">
        <v>847</v>
      </c>
      <c r="F257" s="95"/>
      <c r="G257" s="96">
        <f>SUM(D257*F257)</f>
        <v>0</v>
      </c>
      <c r="H257" s="38"/>
      <c r="I257" s="21"/>
      <c r="J257" s="21"/>
      <c r="K257" s="21"/>
      <c r="L257" s="21"/>
      <c r="M257" s="21"/>
      <c r="N257" s="21"/>
      <c r="O257" s="21"/>
      <c r="P257" s="21"/>
      <c r="Q257" s="21"/>
      <c r="U257" s="18"/>
    </row>
    <row r="258" spans="1:21" s="8" customFormat="1" ht="14" customHeight="1" x14ac:dyDescent="0.2">
      <c r="A258" s="119"/>
      <c r="B258" s="189"/>
      <c r="C258" s="92"/>
      <c r="D258" s="93"/>
      <c r="E258" s="94"/>
      <c r="F258" s="95"/>
      <c r="G258" s="96"/>
      <c r="H258" s="38"/>
      <c r="I258" s="21"/>
      <c r="J258" s="21"/>
      <c r="K258" s="21"/>
      <c r="L258" s="21"/>
      <c r="M258" s="21"/>
      <c r="N258" s="21"/>
      <c r="O258" s="21"/>
      <c r="P258" s="21"/>
      <c r="Q258" s="21"/>
      <c r="U258" s="18"/>
    </row>
    <row r="259" spans="1:21" s="8" customFormat="1" ht="29" customHeight="1" x14ac:dyDescent="0.2">
      <c r="A259" s="119"/>
      <c r="B259" s="189" t="s">
        <v>1083</v>
      </c>
      <c r="C259" s="92"/>
      <c r="D259" s="93">
        <v>1</v>
      </c>
      <c r="E259" s="94" t="s">
        <v>847</v>
      </c>
      <c r="F259" s="95"/>
      <c r="G259" s="96">
        <f>SUM(D259*F259)</f>
        <v>0</v>
      </c>
      <c r="H259" s="38"/>
      <c r="I259" s="21"/>
      <c r="J259" s="21"/>
      <c r="K259" s="21"/>
      <c r="L259" s="21"/>
      <c r="M259" s="21"/>
      <c r="N259" s="21"/>
      <c r="O259" s="21"/>
      <c r="P259" s="21"/>
      <c r="Q259" s="21"/>
      <c r="U259" s="18"/>
    </row>
    <row r="260" spans="1:21" s="8" customFormat="1" ht="14" customHeight="1" x14ac:dyDescent="0.2">
      <c r="A260" s="119"/>
      <c r="B260" s="189"/>
      <c r="C260" s="92"/>
      <c r="D260" s="93"/>
      <c r="E260" s="94"/>
      <c r="F260" s="95"/>
      <c r="G260" s="96"/>
      <c r="H260" s="38"/>
      <c r="I260" s="21"/>
      <c r="J260" s="21"/>
      <c r="K260" s="21"/>
      <c r="L260" s="21"/>
      <c r="M260" s="21"/>
      <c r="N260" s="21"/>
      <c r="O260" s="21"/>
      <c r="P260" s="21"/>
      <c r="Q260" s="21"/>
      <c r="U260" s="18"/>
    </row>
    <row r="261" spans="1:21" s="8" customFormat="1" ht="14" customHeight="1" x14ac:dyDescent="0.2">
      <c r="A261" s="119"/>
      <c r="B261" s="187" t="s">
        <v>1059</v>
      </c>
      <c r="C261" s="92"/>
      <c r="D261" s="93"/>
      <c r="E261" s="94"/>
      <c r="F261" s="95"/>
      <c r="G261" s="96"/>
      <c r="H261" s="38"/>
      <c r="I261" s="21"/>
      <c r="J261" s="21"/>
      <c r="K261" s="21"/>
      <c r="L261" s="21"/>
      <c r="M261" s="21"/>
      <c r="N261" s="21"/>
      <c r="O261" s="21"/>
      <c r="P261" s="21"/>
      <c r="Q261" s="21"/>
      <c r="U261" s="18"/>
    </row>
    <row r="262" spans="1:21" s="8" customFormat="1" ht="14" customHeight="1" x14ac:dyDescent="0.2">
      <c r="A262" s="119"/>
      <c r="B262" s="187"/>
      <c r="C262" s="92"/>
      <c r="D262" s="93"/>
      <c r="E262" s="94"/>
      <c r="F262" s="95"/>
      <c r="G262" s="96"/>
      <c r="H262" s="38"/>
      <c r="I262" s="21"/>
      <c r="J262" s="21"/>
      <c r="K262" s="21"/>
      <c r="L262" s="21"/>
      <c r="M262" s="21"/>
      <c r="N262" s="21"/>
      <c r="O262" s="21"/>
      <c r="P262" s="21"/>
      <c r="Q262" s="21"/>
      <c r="U262" s="18"/>
    </row>
    <row r="263" spans="1:21" s="8" customFormat="1" ht="14" customHeight="1" x14ac:dyDescent="0.2">
      <c r="A263" s="119"/>
      <c r="B263" s="204" t="s">
        <v>846</v>
      </c>
      <c r="C263" s="92"/>
      <c r="D263" s="93"/>
      <c r="E263" s="94"/>
      <c r="F263" s="95"/>
      <c r="G263" s="96"/>
      <c r="H263" s="38"/>
      <c r="I263" s="21"/>
      <c r="J263" s="21"/>
      <c r="K263" s="21"/>
      <c r="L263" s="21"/>
      <c r="M263" s="21"/>
      <c r="N263" s="21"/>
      <c r="O263" s="21"/>
      <c r="P263" s="21"/>
      <c r="Q263" s="21"/>
      <c r="U263" s="18"/>
    </row>
    <row r="264" spans="1:21" s="8" customFormat="1" ht="14" customHeight="1" x14ac:dyDescent="0.2">
      <c r="A264" s="119"/>
      <c r="B264" s="204"/>
      <c r="C264" s="92"/>
      <c r="D264" s="93"/>
      <c r="E264" s="94"/>
      <c r="F264" s="95"/>
      <c r="G264" s="96"/>
      <c r="H264" s="38"/>
      <c r="I264" s="21"/>
      <c r="J264" s="21"/>
      <c r="K264" s="21"/>
      <c r="L264" s="21"/>
      <c r="M264" s="21"/>
      <c r="N264" s="21"/>
      <c r="O264" s="21"/>
      <c r="P264" s="21"/>
      <c r="Q264" s="21"/>
      <c r="U264" s="18"/>
    </row>
    <row r="265" spans="1:21" s="8" customFormat="1" ht="56" customHeight="1" x14ac:dyDescent="0.2">
      <c r="A265" s="119"/>
      <c r="B265" s="189" t="s">
        <v>1070</v>
      </c>
      <c r="C265" s="92"/>
      <c r="D265" s="93">
        <v>0.3</v>
      </c>
      <c r="E265" s="94" t="s">
        <v>877</v>
      </c>
      <c r="F265" s="95"/>
      <c r="G265" s="96">
        <f>SUM(D265*F265)</f>
        <v>0</v>
      </c>
      <c r="H265" s="38"/>
      <c r="I265" s="21"/>
      <c r="J265" s="21"/>
      <c r="K265" s="21"/>
      <c r="L265" s="21"/>
      <c r="M265" s="21"/>
      <c r="N265" s="21"/>
      <c r="O265" s="21"/>
      <c r="P265" s="21"/>
      <c r="Q265" s="21"/>
      <c r="U265" s="18"/>
    </row>
    <row r="266" spans="1:21" s="8" customFormat="1" ht="14" customHeight="1" x14ac:dyDescent="0.2">
      <c r="A266" s="119"/>
      <c r="B266" s="117"/>
      <c r="C266" s="92"/>
      <c r="D266" s="93"/>
      <c r="E266" s="94"/>
      <c r="F266" s="95"/>
      <c r="G266" s="96"/>
      <c r="H266" s="38"/>
      <c r="I266" s="21"/>
      <c r="J266" s="21"/>
      <c r="K266" s="21"/>
      <c r="L266" s="21"/>
      <c r="M266" s="21"/>
      <c r="N266" s="21"/>
      <c r="O266" s="21"/>
      <c r="P266" s="21"/>
      <c r="Q266" s="21"/>
      <c r="U266" s="18"/>
    </row>
    <row r="267" spans="1:21" s="8" customFormat="1" ht="14" customHeight="1" x14ac:dyDescent="0.2">
      <c r="A267" s="119"/>
      <c r="B267" s="189" t="s">
        <v>1071</v>
      </c>
      <c r="C267" s="92"/>
      <c r="D267" s="93">
        <v>4.4000000000000004</v>
      </c>
      <c r="E267" s="94" t="s">
        <v>877</v>
      </c>
      <c r="F267" s="95"/>
      <c r="G267" s="96">
        <f>SUM(D267*F267)</f>
        <v>0</v>
      </c>
      <c r="H267" s="38"/>
      <c r="I267" s="21"/>
      <c r="J267" s="21"/>
      <c r="K267" s="21"/>
      <c r="L267" s="21"/>
      <c r="M267" s="21"/>
      <c r="N267" s="21"/>
      <c r="O267" s="21"/>
      <c r="P267" s="21"/>
      <c r="Q267" s="21"/>
      <c r="U267" s="18"/>
    </row>
    <row r="268" spans="1:21" s="8" customFormat="1" ht="14" customHeight="1" x14ac:dyDescent="0.2">
      <c r="A268" s="119"/>
      <c r="B268" s="117"/>
      <c r="C268" s="92"/>
      <c r="D268" s="93"/>
      <c r="E268" s="94"/>
      <c r="F268" s="95"/>
      <c r="G268" s="96"/>
      <c r="H268" s="38"/>
      <c r="I268" s="21"/>
      <c r="J268" s="21"/>
      <c r="K268" s="21"/>
      <c r="L268" s="21"/>
      <c r="M268" s="21"/>
      <c r="N268" s="21"/>
      <c r="O268" s="21"/>
      <c r="P268" s="21"/>
      <c r="Q268" s="21"/>
      <c r="U268" s="18"/>
    </row>
    <row r="269" spans="1:21" s="8" customFormat="1" ht="14" customHeight="1" x14ac:dyDescent="0.2">
      <c r="A269" s="119"/>
      <c r="B269" s="204" t="s">
        <v>1072</v>
      </c>
      <c r="C269" s="92"/>
      <c r="D269" s="93"/>
      <c r="E269" s="94"/>
      <c r="F269" s="95"/>
      <c r="G269" s="96"/>
      <c r="H269" s="38"/>
      <c r="I269" s="21"/>
      <c r="J269" s="21"/>
      <c r="K269" s="21"/>
      <c r="L269" s="21"/>
      <c r="M269" s="21"/>
      <c r="N269" s="21"/>
      <c r="O269" s="21"/>
      <c r="P269" s="21"/>
      <c r="Q269" s="21"/>
      <c r="U269" s="18"/>
    </row>
    <row r="270" spans="1:21" s="8" customFormat="1" ht="14" customHeight="1" x14ac:dyDescent="0.2">
      <c r="A270" s="119"/>
      <c r="B270" s="117"/>
      <c r="C270" s="92"/>
      <c r="D270" s="93"/>
      <c r="E270" s="94"/>
      <c r="F270" s="95"/>
      <c r="G270" s="96"/>
      <c r="H270" s="38"/>
      <c r="I270" s="21"/>
      <c r="J270" s="21"/>
      <c r="K270" s="21"/>
      <c r="L270" s="21"/>
      <c r="M270" s="21"/>
      <c r="N270" s="21"/>
      <c r="O270" s="21"/>
      <c r="P270" s="21"/>
      <c r="Q270" s="21"/>
      <c r="U270" s="18"/>
    </row>
    <row r="271" spans="1:21" s="8" customFormat="1" ht="31" customHeight="1" x14ac:dyDescent="0.2">
      <c r="A271" s="119"/>
      <c r="B271" s="189" t="s">
        <v>1073</v>
      </c>
      <c r="C271" s="92"/>
      <c r="D271" s="93">
        <v>4.7</v>
      </c>
      <c r="E271" s="94" t="s">
        <v>877</v>
      </c>
      <c r="F271" s="95"/>
      <c r="G271" s="96">
        <f>SUM(D271*F271)</f>
        <v>0</v>
      </c>
      <c r="H271" s="38"/>
      <c r="I271" s="21"/>
      <c r="J271" s="21"/>
      <c r="K271" s="21"/>
      <c r="L271" s="21"/>
      <c r="M271" s="21"/>
      <c r="N271" s="21"/>
      <c r="O271" s="21"/>
      <c r="P271" s="21"/>
      <c r="Q271" s="21"/>
      <c r="U271" s="18"/>
    </row>
    <row r="272" spans="1:21" s="8" customFormat="1" ht="14" customHeight="1" x14ac:dyDescent="0.2">
      <c r="A272" s="119"/>
      <c r="B272" s="189"/>
      <c r="C272" s="92"/>
      <c r="D272" s="93"/>
      <c r="E272" s="94"/>
      <c r="F272" s="95"/>
      <c r="G272" s="96"/>
      <c r="H272" s="38"/>
      <c r="I272" s="21"/>
      <c r="J272" s="21"/>
      <c r="K272" s="21"/>
      <c r="L272" s="21"/>
      <c r="M272" s="21"/>
      <c r="N272" s="21"/>
      <c r="O272" s="21"/>
      <c r="P272" s="21"/>
      <c r="Q272" s="21"/>
      <c r="U272" s="18"/>
    </row>
    <row r="273" spans="1:21" s="8" customFormat="1" ht="14" customHeight="1" x14ac:dyDescent="0.2">
      <c r="A273" s="119"/>
      <c r="B273" s="187" t="s">
        <v>1054</v>
      </c>
      <c r="C273" s="92"/>
      <c r="D273" s="93"/>
      <c r="E273" s="94"/>
      <c r="F273" s="95"/>
      <c r="G273" s="96"/>
      <c r="H273" s="38"/>
      <c r="I273" s="21"/>
      <c r="J273" s="21"/>
      <c r="K273" s="21"/>
      <c r="L273" s="21"/>
      <c r="M273" s="21"/>
      <c r="N273" s="21"/>
      <c r="O273" s="21"/>
      <c r="P273" s="21"/>
      <c r="Q273" s="21"/>
      <c r="U273" s="18"/>
    </row>
    <row r="274" spans="1:21" s="8" customFormat="1" ht="14" customHeight="1" x14ac:dyDescent="0.2">
      <c r="A274" s="119"/>
      <c r="B274" s="187"/>
      <c r="C274" s="92"/>
      <c r="D274" s="93"/>
      <c r="E274" s="94"/>
      <c r="F274" s="95"/>
      <c r="G274" s="96"/>
      <c r="H274" s="38"/>
      <c r="I274" s="21"/>
      <c r="J274" s="21"/>
      <c r="K274" s="21"/>
      <c r="L274" s="21"/>
      <c r="M274" s="21"/>
      <c r="N274" s="21"/>
      <c r="O274" s="21"/>
      <c r="P274" s="21"/>
      <c r="Q274" s="21"/>
      <c r="U274" s="18"/>
    </row>
    <row r="275" spans="1:21" s="8" customFormat="1" ht="30" customHeight="1" x14ac:dyDescent="0.2">
      <c r="A275" s="119"/>
      <c r="B275" s="117" t="s">
        <v>1055</v>
      </c>
      <c r="C275" s="92"/>
      <c r="D275" s="93"/>
      <c r="E275" s="94" t="s">
        <v>1</v>
      </c>
      <c r="F275" s="95"/>
      <c r="G275" s="107">
        <v>300</v>
      </c>
      <c r="H275" s="38"/>
      <c r="I275" s="21"/>
      <c r="J275" s="21"/>
      <c r="K275" s="21"/>
      <c r="L275" s="21"/>
      <c r="M275" s="21"/>
      <c r="N275" s="21"/>
      <c r="O275" s="21"/>
      <c r="P275" s="21"/>
      <c r="Q275" s="21"/>
      <c r="U275" s="18"/>
    </row>
    <row r="276" spans="1:21" s="8" customFormat="1" ht="14" customHeight="1" x14ac:dyDescent="0.2">
      <c r="A276" s="119"/>
      <c r="B276" s="117"/>
      <c r="C276" s="92"/>
      <c r="D276" s="93"/>
      <c r="E276" s="94"/>
      <c r="F276" s="95"/>
      <c r="G276" s="107"/>
      <c r="H276" s="38"/>
      <c r="I276" s="21"/>
      <c r="J276" s="21"/>
      <c r="K276" s="21"/>
      <c r="L276" s="21"/>
      <c r="M276" s="21"/>
      <c r="N276" s="21"/>
      <c r="O276" s="21"/>
      <c r="P276" s="21"/>
      <c r="Q276" s="21"/>
      <c r="U276" s="18"/>
    </row>
    <row r="277" spans="1:21" s="8" customFormat="1" ht="30" customHeight="1" x14ac:dyDescent="0.2">
      <c r="A277" s="119"/>
      <c r="B277" s="189" t="s">
        <v>1057</v>
      </c>
      <c r="C277" s="92"/>
      <c r="D277" s="93"/>
      <c r="E277" s="94" t="s">
        <v>1</v>
      </c>
      <c r="F277" s="95"/>
      <c r="G277" s="96">
        <f>SUM(D277*F277)</f>
        <v>0</v>
      </c>
      <c r="H277" s="38"/>
      <c r="I277" s="21"/>
      <c r="J277" s="21"/>
      <c r="K277" s="21"/>
      <c r="L277" s="21"/>
      <c r="M277" s="21"/>
      <c r="N277" s="21"/>
      <c r="O277" s="21"/>
      <c r="P277" s="21"/>
      <c r="Q277" s="21"/>
      <c r="U277" s="18"/>
    </row>
    <row r="278" spans="1:21" s="8" customFormat="1" ht="14" customHeight="1" x14ac:dyDescent="0.2">
      <c r="A278" s="119"/>
      <c r="B278" s="189"/>
      <c r="C278" s="92"/>
      <c r="D278" s="93"/>
      <c r="E278" s="94"/>
      <c r="F278" s="95"/>
      <c r="G278" s="107"/>
      <c r="H278" s="38"/>
      <c r="I278" s="21"/>
      <c r="J278" s="21"/>
      <c r="K278" s="21"/>
      <c r="L278" s="21"/>
      <c r="M278" s="21"/>
      <c r="N278" s="21"/>
      <c r="O278" s="21"/>
      <c r="P278" s="21"/>
      <c r="Q278" s="21"/>
      <c r="U278" s="18"/>
    </row>
    <row r="279" spans="1:21" s="8" customFormat="1" ht="56" customHeight="1" x14ac:dyDescent="0.2">
      <c r="A279" s="119"/>
      <c r="B279" s="189" t="s">
        <v>1058</v>
      </c>
      <c r="C279" s="92"/>
      <c r="D279" s="93"/>
      <c r="E279" s="94" t="s">
        <v>1</v>
      </c>
      <c r="F279" s="95"/>
      <c r="G279" s="96">
        <f>SUM(D279*F279)</f>
        <v>0</v>
      </c>
      <c r="H279" s="38"/>
      <c r="I279" s="21"/>
      <c r="J279" s="21"/>
      <c r="K279" s="21"/>
      <c r="L279" s="21"/>
      <c r="M279" s="21"/>
      <c r="N279" s="21"/>
      <c r="O279" s="21"/>
      <c r="P279" s="21"/>
      <c r="Q279" s="21"/>
      <c r="U279" s="18"/>
    </row>
    <row r="280" spans="1:21" s="8" customFormat="1" ht="14" customHeight="1" x14ac:dyDescent="0.2">
      <c r="A280" s="119"/>
      <c r="B280" s="189"/>
      <c r="C280" s="92"/>
      <c r="D280" s="93"/>
      <c r="E280" s="94"/>
      <c r="F280" s="95"/>
      <c r="G280" s="96"/>
      <c r="H280" s="38"/>
      <c r="I280" s="21"/>
      <c r="J280" s="21"/>
      <c r="K280" s="21"/>
      <c r="L280" s="21"/>
      <c r="M280" s="21"/>
      <c r="N280" s="21"/>
      <c r="O280" s="21"/>
      <c r="P280" s="21"/>
      <c r="Q280" s="21"/>
      <c r="U280" s="18"/>
    </row>
    <row r="281" spans="1:21" s="8" customFormat="1" ht="14" customHeight="1" x14ac:dyDescent="0.2">
      <c r="A281" s="119"/>
      <c r="B281" s="187" t="s">
        <v>1099</v>
      </c>
      <c r="C281" s="92"/>
      <c r="D281" s="93"/>
      <c r="E281" s="94"/>
      <c r="F281" s="95"/>
      <c r="G281" s="96"/>
      <c r="H281" s="38"/>
      <c r="I281" s="21"/>
      <c r="J281" s="21"/>
      <c r="K281" s="21"/>
      <c r="L281" s="21"/>
      <c r="M281" s="21"/>
      <c r="N281" s="21"/>
      <c r="O281" s="21"/>
      <c r="P281" s="21"/>
      <c r="Q281" s="21"/>
      <c r="U281" s="18"/>
    </row>
    <row r="282" spans="1:21" s="8" customFormat="1" ht="14" customHeight="1" x14ac:dyDescent="0.2">
      <c r="A282" s="119"/>
      <c r="B282" s="187"/>
      <c r="C282" s="92"/>
      <c r="D282" s="93"/>
      <c r="E282" s="94"/>
      <c r="F282" s="95"/>
      <c r="G282" s="96"/>
      <c r="H282" s="38"/>
      <c r="I282" s="21"/>
      <c r="J282" s="21"/>
      <c r="K282" s="21"/>
      <c r="L282" s="21"/>
      <c r="M282" s="21"/>
      <c r="N282" s="21"/>
      <c r="O282" s="21"/>
      <c r="P282" s="21"/>
      <c r="Q282" s="21"/>
      <c r="U282" s="18"/>
    </row>
    <row r="283" spans="1:21" s="8" customFormat="1" ht="29" customHeight="1" x14ac:dyDescent="0.2">
      <c r="A283" s="119"/>
      <c r="B283" s="117" t="s">
        <v>1078</v>
      </c>
      <c r="C283" s="92"/>
      <c r="D283" s="93"/>
      <c r="E283" s="94"/>
      <c r="F283" s="95"/>
      <c r="G283" s="96"/>
      <c r="H283" s="38"/>
      <c r="I283" s="21"/>
      <c r="J283" s="21"/>
      <c r="K283" s="21"/>
      <c r="L283" s="21"/>
      <c r="M283" s="21"/>
      <c r="N283" s="21"/>
      <c r="O283" s="21"/>
      <c r="P283" s="21"/>
      <c r="Q283" s="21"/>
      <c r="U283" s="18"/>
    </row>
    <row r="284" spans="1:21" s="8" customFormat="1" ht="14" customHeight="1" x14ac:dyDescent="0.2">
      <c r="A284" s="119"/>
      <c r="B284" s="117"/>
      <c r="C284" s="92"/>
      <c r="D284" s="93"/>
      <c r="E284" s="94"/>
      <c r="F284" s="95"/>
      <c r="G284" s="96"/>
      <c r="H284" s="38"/>
      <c r="I284" s="21"/>
      <c r="J284" s="21"/>
      <c r="K284" s="21"/>
      <c r="L284" s="21"/>
      <c r="M284" s="21"/>
      <c r="N284" s="21"/>
      <c r="O284" s="21"/>
      <c r="P284" s="21"/>
      <c r="Q284" s="21"/>
      <c r="U284" s="18"/>
    </row>
    <row r="285" spans="1:21" s="8" customFormat="1" ht="33" customHeight="1" x14ac:dyDescent="0.2">
      <c r="A285" s="119"/>
      <c r="B285" s="117" t="s">
        <v>1065</v>
      </c>
      <c r="C285" s="92"/>
      <c r="D285" s="93"/>
      <c r="E285" s="94" t="s">
        <v>1</v>
      </c>
      <c r="F285" s="95"/>
      <c r="G285" s="107">
        <v>100</v>
      </c>
      <c r="H285" s="38"/>
      <c r="I285" s="21"/>
      <c r="J285" s="21"/>
      <c r="K285" s="21"/>
      <c r="L285" s="21"/>
      <c r="M285" s="21"/>
      <c r="N285" s="21"/>
      <c r="O285" s="21"/>
      <c r="P285" s="21"/>
      <c r="Q285" s="21"/>
      <c r="U285" s="18"/>
    </row>
    <row r="286" spans="1:21" s="8" customFormat="1" ht="14" customHeight="1" x14ac:dyDescent="0.2">
      <c r="A286" s="119"/>
      <c r="B286" s="117"/>
      <c r="C286" s="92"/>
      <c r="D286" s="93"/>
      <c r="E286" s="94"/>
      <c r="F286" s="95"/>
      <c r="G286" s="96"/>
      <c r="H286" s="38"/>
      <c r="I286" s="21"/>
      <c r="J286" s="21"/>
      <c r="K286" s="21"/>
      <c r="L286" s="21"/>
      <c r="M286" s="21"/>
      <c r="N286" s="21"/>
      <c r="O286" s="21"/>
      <c r="P286" s="21"/>
      <c r="Q286" s="21"/>
      <c r="U286" s="18"/>
    </row>
    <row r="287" spans="1:21" s="8" customFormat="1" ht="44" customHeight="1" x14ac:dyDescent="0.2">
      <c r="A287" s="119"/>
      <c r="B287" s="117" t="s">
        <v>1061</v>
      </c>
      <c r="C287" s="92"/>
      <c r="D287" s="93">
        <v>4</v>
      </c>
      <c r="E287" s="94" t="s">
        <v>847</v>
      </c>
      <c r="F287" s="95"/>
      <c r="G287" s="96">
        <f>SUM(D287*F287)</f>
        <v>0</v>
      </c>
      <c r="H287" s="38"/>
      <c r="I287" s="21"/>
      <c r="J287" s="21"/>
      <c r="K287" s="21"/>
      <c r="L287" s="21"/>
      <c r="M287" s="21"/>
      <c r="N287" s="21"/>
      <c r="O287" s="21"/>
      <c r="P287" s="21"/>
      <c r="Q287" s="21"/>
      <c r="U287" s="18"/>
    </row>
    <row r="288" spans="1:21" s="8" customFormat="1" ht="14" customHeight="1" x14ac:dyDescent="0.2">
      <c r="A288" s="119"/>
      <c r="B288" s="117"/>
      <c r="C288" s="92"/>
      <c r="D288" s="93"/>
      <c r="E288" s="94"/>
      <c r="F288" s="95"/>
      <c r="G288" s="96"/>
      <c r="H288" s="38"/>
      <c r="I288" s="21"/>
      <c r="J288" s="21"/>
      <c r="K288" s="21"/>
      <c r="L288" s="21"/>
      <c r="M288" s="21"/>
      <c r="N288" s="21"/>
      <c r="O288" s="21"/>
      <c r="P288" s="21"/>
      <c r="Q288" s="21"/>
      <c r="U288" s="18"/>
    </row>
    <row r="289" spans="1:21" s="8" customFormat="1" ht="34" customHeight="1" x14ac:dyDescent="0.2">
      <c r="A289" s="119"/>
      <c r="B289" s="205" t="s">
        <v>1062</v>
      </c>
      <c r="C289" s="92"/>
      <c r="D289" s="93">
        <v>4</v>
      </c>
      <c r="E289" s="94" t="s">
        <v>847</v>
      </c>
      <c r="F289" s="95"/>
      <c r="G289" s="96">
        <f>SUM(D289*F289)</f>
        <v>0</v>
      </c>
      <c r="H289" s="38"/>
      <c r="I289" s="21"/>
      <c r="J289" s="21"/>
      <c r="K289" s="21"/>
      <c r="L289" s="21"/>
      <c r="M289" s="21"/>
      <c r="N289" s="21"/>
      <c r="O289" s="21"/>
      <c r="P289" s="21"/>
      <c r="Q289" s="21"/>
      <c r="U289" s="18"/>
    </row>
    <row r="290" spans="1:21" s="8" customFormat="1" ht="14" customHeight="1" x14ac:dyDescent="0.2">
      <c r="A290" s="119"/>
      <c r="B290" s="117"/>
      <c r="C290" s="92"/>
      <c r="D290" s="93"/>
      <c r="E290" s="94"/>
      <c r="F290" s="95"/>
      <c r="G290" s="96"/>
      <c r="H290" s="38"/>
      <c r="I290" s="21"/>
      <c r="J290" s="21"/>
      <c r="K290" s="21"/>
      <c r="L290" s="21"/>
      <c r="M290" s="21"/>
      <c r="N290" s="21"/>
      <c r="O290" s="21"/>
      <c r="P290" s="21"/>
      <c r="Q290" s="21"/>
      <c r="U290" s="18"/>
    </row>
    <row r="291" spans="1:21" s="8" customFormat="1" ht="14" customHeight="1" x14ac:dyDescent="0.2">
      <c r="A291" s="119"/>
      <c r="B291" s="117" t="s">
        <v>1063</v>
      </c>
      <c r="C291" s="92"/>
      <c r="D291" s="93">
        <v>4</v>
      </c>
      <c r="E291" s="94" t="s">
        <v>847</v>
      </c>
      <c r="F291" s="95"/>
      <c r="G291" s="96">
        <f>SUM(D291*F291)</f>
        <v>0</v>
      </c>
      <c r="H291" s="38"/>
      <c r="I291" s="21"/>
      <c r="J291" s="21"/>
      <c r="K291" s="21"/>
      <c r="L291" s="21"/>
      <c r="M291" s="21"/>
      <c r="N291" s="21"/>
      <c r="O291" s="21"/>
      <c r="P291" s="21"/>
      <c r="Q291" s="21"/>
      <c r="U291" s="18"/>
    </row>
    <row r="292" spans="1:21" s="8" customFormat="1" ht="14" customHeight="1" x14ac:dyDescent="0.2">
      <c r="A292" s="119"/>
      <c r="B292" s="117"/>
      <c r="C292" s="92"/>
      <c r="D292" s="93"/>
      <c r="E292" s="94"/>
      <c r="F292" s="95"/>
      <c r="G292" s="96"/>
      <c r="H292" s="38"/>
      <c r="I292" s="21"/>
      <c r="J292" s="21"/>
      <c r="K292" s="21"/>
      <c r="L292" s="21"/>
      <c r="M292" s="21"/>
      <c r="N292" s="21"/>
      <c r="O292" s="21"/>
      <c r="P292" s="21"/>
      <c r="Q292" s="21"/>
      <c r="U292" s="18"/>
    </row>
    <row r="293" spans="1:21" s="8" customFormat="1" ht="81" customHeight="1" x14ac:dyDescent="0.2">
      <c r="A293" s="119"/>
      <c r="B293" s="117" t="s">
        <v>1168</v>
      </c>
      <c r="C293" s="92"/>
      <c r="D293" s="93"/>
      <c r="E293" s="94" t="s">
        <v>1</v>
      </c>
      <c r="F293" s="95"/>
      <c r="G293" s="96">
        <f>SUM(D293*F293)</f>
        <v>0</v>
      </c>
      <c r="H293" s="38"/>
      <c r="I293" s="21"/>
      <c r="J293" s="21"/>
      <c r="K293" s="21"/>
      <c r="L293" s="21"/>
      <c r="M293" s="21"/>
      <c r="N293" s="21"/>
      <c r="O293" s="21"/>
      <c r="P293" s="21"/>
      <c r="Q293" s="21"/>
      <c r="U293" s="18"/>
    </row>
    <row r="294" spans="1:21" s="8" customFormat="1" ht="14" customHeight="1" x14ac:dyDescent="0.2">
      <c r="A294" s="119"/>
      <c r="B294" s="117"/>
      <c r="C294" s="92"/>
      <c r="D294" s="93"/>
      <c r="E294" s="94"/>
      <c r="F294" s="95"/>
      <c r="G294" s="96"/>
      <c r="H294" s="38"/>
      <c r="I294" s="21"/>
      <c r="J294" s="21"/>
      <c r="K294" s="21"/>
      <c r="L294" s="21"/>
      <c r="M294" s="21"/>
      <c r="N294" s="21"/>
      <c r="O294" s="21"/>
      <c r="P294" s="21"/>
      <c r="Q294" s="21"/>
      <c r="U294" s="18"/>
    </row>
    <row r="295" spans="1:21" s="8" customFormat="1" ht="30" customHeight="1" x14ac:dyDescent="0.2">
      <c r="A295" s="119"/>
      <c r="B295" s="117" t="s">
        <v>1064</v>
      </c>
      <c r="C295" s="92"/>
      <c r="D295" s="93"/>
      <c r="E295" s="94" t="s">
        <v>1</v>
      </c>
      <c r="F295" s="95"/>
      <c r="G295" s="96">
        <f>SUM(D295*F295)</f>
        <v>0</v>
      </c>
      <c r="H295" s="38"/>
      <c r="I295" s="21"/>
      <c r="J295" s="21"/>
      <c r="K295" s="21"/>
      <c r="L295" s="21"/>
      <c r="M295" s="21"/>
      <c r="N295" s="21"/>
      <c r="O295" s="21"/>
      <c r="P295" s="21"/>
      <c r="Q295" s="21"/>
      <c r="U295" s="18"/>
    </row>
    <row r="296" spans="1:21" s="8" customFormat="1" ht="14" customHeight="1" x14ac:dyDescent="0.2">
      <c r="A296" s="119"/>
      <c r="B296" s="117"/>
      <c r="C296" s="92"/>
      <c r="D296" s="93"/>
      <c r="E296" s="94"/>
      <c r="F296" s="95"/>
      <c r="G296" s="96"/>
      <c r="H296" s="38"/>
      <c r="I296" s="21"/>
      <c r="J296" s="21"/>
      <c r="K296" s="21"/>
      <c r="L296" s="21"/>
      <c r="M296" s="21"/>
      <c r="N296" s="21"/>
      <c r="O296" s="21"/>
      <c r="P296" s="21"/>
      <c r="Q296" s="21"/>
      <c r="U296" s="18"/>
    </row>
    <row r="297" spans="1:21" s="8" customFormat="1" ht="14" customHeight="1" x14ac:dyDescent="0.2">
      <c r="A297" s="119"/>
      <c r="B297" s="117" t="s">
        <v>1066</v>
      </c>
      <c r="C297" s="92"/>
      <c r="D297" s="93">
        <v>3.4</v>
      </c>
      <c r="E297" s="94" t="s">
        <v>1053</v>
      </c>
      <c r="F297" s="95"/>
      <c r="G297" s="96">
        <f>SUM(D297*F297)</f>
        <v>0</v>
      </c>
      <c r="H297" s="38"/>
      <c r="I297" s="21"/>
      <c r="J297" s="21"/>
      <c r="K297" s="21"/>
      <c r="L297" s="21"/>
      <c r="M297" s="21"/>
      <c r="N297" s="21"/>
      <c r="O297" s="21"/>
      <c r="P297" s="21"/>
      <c r="Q297" s="21"/>
      <c r="U297" s="18"/>
    </row>
    <row r="298" spans="1:21" s="8" customFormat="1" ht="14" customHeight="1" x14ac:dyDescent="0.2">
      <c r="A298" s="119"/>
      <c r="B298" s="117"/>
      <c r="C298" s="92"/>
      <c r="D298" s="93"/>
      <c r="E298" s="94"/>
      <c r="F298" s="95"/>
      <c r="G298" s="96"/>
      <c r="H298" s="38"/>
      <c r="I298" s="21"/>
      <c r="J298" s="21"/>
      <c r="K298" s="21"/>
      <c r="L298" s="21"/>
      <c r="M298" s="21"/>
      <c r="N298" s="21"/>
      <c r="O298" s="21"/>
      <c r="P298" s="21"/>
      <c r="Q298" s="21"/>
      <c r="U298" s="18"/>
    </row>
    <row r="299" spans="1:21" s="8" customFormat="1" ht="14" customHeight="1" x14ac:dyDescent="0.2">
      <c r="A299" s="119"/>
      <c r="B299" s="187" t="s">
        <v>966</v>
      </c>
      <c r="C299" s="92"/>
      <c r="D299" s="93"/>
      <c r="E299" s="94"/>
      <c r="F299" s="95"/>
      <c r="G299" s="96"/>
      <c r="H299" s="38"/>
      <c r="I299" s="21"/>
      <c r="J299" s="21"/>
      <c r="K299" s="21"/>
      <c r="L299" s="21"/>
      <c r="M299" s="21"/>
      <c r="N299" s="21"/>
      <c r="O299" s="21"/>
      <c r="P299" s="21"/>
      <c r="Q299" s="21"/>
      <c r="U299" s="18"/>
    </row>
    <row r="300" spans="1:21" s="8" customFormat="1" ht="14" customHeight="1" x14ac:dyDescent="0.2">
      <c r="A300" s="119"/>
      <c r="B300" s="117"/>
      <c r="C300" s="92"/>
      <c r="D300" s="93"/>
      <c r="E300" s="94"/>
      <c r="F300" s="95"/>
      <c r="G300" s="96"/>
      <c r="H300" s="38"/>
      <c r="I300" s="21"/>
      <c r="J300" s="21"/>
      <c r="K300" s="21"/>
      <c r="L300" s="21"/>
      <c r="M300" s="21"/>
      <c r="N300" s="21"/>
      <c r="O300" s="21"/>
      <c r="P300" s="21"/>
      <c r="Q300" s="21"/>
      <c r="U300" s="18"/>
    </row>
    <row r="301" spans="1:21" s="8" customFormat="1" ht="29" customHeight="1" x14ac:dyDescent="0.2">
      <c r="A301" s="119"/>
      <c r="B301" s="117" t="s">
        <v>1077</v>
      </c>
      <c r="C301" s="92"/>
      <c r="D301" s="93">
        <v>2</v>
      </c>
      <c r="E301" s="94" t="s">
        <v>847</v>
      </c>
      <c r="F301" s="95"/>
      <c r="G301" s="96">
        <f>SUM(D301*F301)</f>
        <v>0</v>
      </c>
      <c r="H301" s="38"/>
      <c r="I301" s="21"/>
      <c r="J301" s="21"/>
      <c r="K301" s="21"/>
      <c r="L301" s="21"/>
      <c r="M301" s="21"/>
      <c r="N301" s="21"/>
      <c r="O301" s="21"/>
      <c r="P301" s="21"/>
      <c r="Q301" s="21"/>
      <c r="U301" s="18"/>
    </row>
    <row r="302" spans="1:21" x14ac:dyDescent="0.15">
      <c r="A302" s="119"/>
      <c r="B302" s="117"/>
      <c r="C302" s="92"/>
      <c r="D302" s="93"/>
      <c r="E302" s="94"/>
      <c r="F302" s="95"/>
      <c r="G302" s="194"/>
    </row>
    <row r="303" spans="1:21" x14ac:dyDescent="0.15">
      <c r="A303" s="119"/>
      <c r="B303" s="117"/>
      <c r="C303" s="92"/>
      <c r="D303" s="93"/>
      <c r="E303" s="94"/>
      <c r="F303" s="95"/>
      <c r="G303" s="194"/>
    </row>
    <row r="304" spans="1:21" x14ac:dyDescent="0.15">
      <c r="A304" s="119"/>
      <c r="B304" s="118"/>
      <c r="C304" s="92"/>
      <c r="D304" s="93"/>
      <c r="E304" s="94"/>
      <c r="F304" s="95"/>
      <c r="G304" s="195"/>
    </row>
    <row r="305" spans="1:7" ht="14" x14ac:dyDescent="0.15">
      <c r="A305" s="119"/>
      <c r="B305" s="118" t="s">
        <v>0</v>
      </c>
      <c r="C305" s="92"/>
      <c r="D305" s="93"/>
      <c r="E305" s="94"/>
      <c r="F305" s="95"/>
      <c r="G305" s="111">
        <f>SUM(G2:G301)</f>
        <v>3600</v>
      </c>
    </row>
    <row r="306" spans="1:7" ht="14" thickBot="1" x14ac:dyDescent="0.2">
      <c r="A306" s="119"/>
      <c r="B306" s="118"/>
      <c r="C306" s="92"/>
      <c r="D306" s="93"/>
      <c r="E306" s="94"/>
      <c r="F306" s="95"/>
      <c r="G306" s="112"/>
    </row>
    <row r="307" spans="1:7" ht="14" thickTop="1" x14ac:dyDescent="0.15">
      <c r="A307" s="196"/>
      <c r="B307" s="118"/>
      <c r="C307" s="92"/>
      <c r="D307" s="93"/>
      <c r="E307" s="94"/>
      <c r="F307" s="95"/>
      <c r="G307" s="96"/>
    </row>
    <row r="308" spans="1:7" ht="14" x14ac:dyDescent="0.15">
      <c r="A308" s="7"/>
      <c r="B308" s="118"/>
      <c r="C308" s="92"/>
      <c r="D308" s="93"/>
      <c r="E308" s="94"/>
      <c r="F308" s="95"/>
      <c r="G308" s="96"/>
    </row>
  </sheetData>
  <pageMargins left="0.74803149606299213" right="0.55118110236220474" top="1.2598425196850394" bottom="0.98425196850393704" header="0.51181102362204722" footer="0.51181102362204722"/>
  <pageSetup paperSize="9" scale="43" fitToHeight="4" orientation="portrait" r:id="rId1"/>
  <headerFooter alignWithMargins="0">
    <oddHeader>&amp;L&amp;"Calibri (Body),Bold"Truro Cathedral - St Mary's Aisle Project&amp;R&amp;"Calibri (Body),Bold"Section B - Temporary Works_x000D__x000D_£/p        .</oddHeader>
    <oddFooter>&amp;C&amp;"Calibri,Regular"B/&amp;p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088B4-BB96-A340-97BC-3680B5D5624C}">
  <sheetPr>
    <pageSetUpPr fitToPage="1"/>
  </sheetPr>
  <dimension ref="A1:U174"/>
  <sheetViews>
    <sheetView view="pageBreakPreview" zoomScaleSheetLayoutView="100" workbookViewId="0">
      <selection activeCell="G171" sqref="G171"/>
    </sheetView>
  </sheetViews>
  <sheetFormatPr baseColWidth="10" defaultColWidth="8.83203125" defaultRowHeight="13" x14ac:dyDescent="0.15"/>
  <cols>
    <col min="1" max="1" width="6.33203125" style="16" customWidth="1"/>
    <col min="2" max="2" width="55.5" style="6" customWidth="1"/>
    <col min="3" max="3" width="0.5" style="1" customWidth="1"/>
    <col min="4" max="4" width="6.83203125" style="2" customWidth="1"/>
    <col min="5" max="5" width="4.5" style="3" customWidth="1"/>
    <col min="6" max="6" width="8.6640625" style="4" customWidth="1"/>
    <col min="7" max="7" width="10.83203125" style="35" customWidth="1"/>
    <col min="8" max="8" width="5.6640625" style="5" customWidth="1"/>
    <col min="9" max="12" width="11.6640625" style="5" hidden="1" customWidth="1"/>
    <col min="13" max="13" width="5.6640625" style="5" hidden="1" customWidth="1"/>
    <col min="14" max="17" width="11.6640625" style="5" hidden="1" customWidth="1"/>
    <col min="18" max="16384" width="8.83203125" style="5"/>
  </cols>
  <sheetData>
    <row r="1" spans="1:21" s="8" customFormat="1" ht="17" x14ac:dyDescent="0.2">
      <c r="A1" s="119"/>
      <c r="B1" s="91" t="s">
        <v>859</v>
      </c>
      <c r="C1" s="92"/>
      <c r="D1" s="93"/>
      <c r="E1" s="94"/>
      <c r="F1" s="95"/>
      <c r="G1" s="96"/>
      <c r="H1" s="38"/>
      <c r="I1" s="37" t="s">
        <v>25</v>
      </c>
      <c r="J1" s="22" t="s">
        <v>26</v>
      </c>
      <c r="K1" s="22" t="s">
        <v>27</v>
      </c>
      <c r="L1" s="22" t="s">
        <v>28</v>
      </c>
      <c r="M1" s="21"/>
      <c r="N1" s="22" t="s">
        <v>25</v>
      </c>
      <c r="O1" s="22" t="s">
        <v>26</v>
      </c>
      <c r="P1" s="22" t="s">
        <v>27</v>
      </c>
      <c r="Q1" s="22" t="s">
        <v>28</v>
      </c>
      <c r="U1" s="18"/>
    </row>
    <row r="2" spans="1:21" s="8" customFormat="1" ht="14" x14ac:dyDescent="0.2">
      <c r="A2" s="119"/>
      <c r="B2" s="97"/>
      <c r="C2" s="98"/>
      <c r="D2" s="93"/>
      <c r="E2" s="94"/>
      <c r="F2" s="95"/>
      <c r="G2" s="96"/>
      <c r="H2" s="38"/>
      <c r="I2" s="21"/>
      <c r="J2" s="21"/>
      <c r="K2" s="21"/>
      <c r="L2" s="21"/>
      <c r="M2" s="21"/>
      <c r="N2" s="21"/>
      <c r="O2" s="21"/>
      <c r="P2" s="21"/>
      <c r="Q2" s="21"/>
      <c r="U2" s="18"/>
    </row>
    <row r="3" spans="1:21" s="8" customFormat="1" ht="15" x14ac:dyDescent="0.2">
      <c r="A3" s="119"/>
      <c r="B3" s="183" t="s">
        <v>840</v>
      </c>
      <c r="C3" s="92"/>
      <c r="D3" s="93"/>
      <c r="E3" s="94"/>
      <c r="F3" s="95"/>
      <c r="G3" s="96"/>
      <c r="H3" s="38"/>
      <c r="I3" s="28">
        <v>31.38</v>
      </c>
      <c r="J3" s="25" t="s">
        <v>35</v>
      </c>
      <c r="K3" s="21"/>
      <c r="L3" s="21"/>
      <c r="M3" s="21"/>
      <c r="N3" s="21"/>
      <c r="O3" s="21"/>
      <c r="P3" s="21"/>
      <c r="Q3" s="21"/>
      <c r="U3" s="18"/>
    </row>
    <row r="4" spans="1:21" s="8" customFormat="1" ht="14" x14ac:dyDescent="0.2">
      <c r="A4" s="119"/>
      <c r="B4" s="184"/>
      <c r="C4" s="92"/>
      <c r="D4" s="93"/>
      <c r="E4" s="94"/>
      <c r="F4" s="95"/>
      <c r="G4" s="96"/>
      <c r="H4" s="38"/>
      <c r="I4" s="21"/>
      <c r="J4" s="21"/>
      <c r="K4" s="21"/>
      <c r="L4" s="21"/>
      <c r="M4" s="21"/>
      <c r="N4" s="21"/>
      <c r="O4" s="21"/>
      <c r="P4" s="21"/>
      <c r="Q4" s="21"/>
      <c r="U4" s="18"/>
    </row>
    <row r="5" spans="1:21" s="8" customFormat="1" ht="30" customHeight="1" x14ac:dyDescent="0.2">
      <c r="A5" s="119"/>
      <c r="B5" s="117" t="s">
        <v>860</v>
      </c>
      <c r="C5" s="92"/>
      <c r="D5" s="105">
        <v>1</v>
      </c>
      <c r="E5" s="94" t="s">
        <v>1</v>
      </c>
      <c r="F5" s="95"/>
      <c r="G5" s="96">
        <f>SUM(D5*F5)</f>
        <v>0</v>
      </c>
      <c r="H5" s="38"/>
      <c r="I5" s="21"/>
      <c r="J5" s="21"/>
      <c r="K5" s="21"/>
      <c r="L5" s="21"/>
      <c r="M5" s="21"/>
      <c r="N5" s="21"/>
      <c r="O5" s="21"/>
      <c r="P5" s="21"/>
      <c r="Q5" s="21"/>
      <c r="U5" s="18"/>
    </row>
    <row r="6" spans="1:21" s="8" customFormat="1" ht="14" customHeight="1" x14ac:dyDescent="0.2">
      <c r="A6" s="119"/>
      <c r="B6" s="117"/>
      <c r="C6" s="92"/>
      <c r="D6" s="93"/>
      <c r="E6" s="94"/>
      <c r="F6" s="95"/>
      <c r="G6" s="96"/>
      <c r="H6" s="38"/>
      <c r="I6" s="21"/>
      <c r="J6" s="21"/>
      <c r="K6" s="21"/>
      <c r="L6" s="21"/>
      <c r="M6" s="21"/>
      <c r="N6" s="21"/>
      <c r="O6" s="21"/>
      <c r="P6" s="21"/>
      <c r="Q6" s="21"/>
      <c r="U6" s="18"/>
    </row>
    <row r="7" spans="1:21" s="8" customFormat="1" ht="71" customHeight="1" x14ac:dyDescent="0.2">
      <c r="A7" s="119"/>
      <c r="B7" s="117" t="s">
        <v>973</v>
      </c>
      <c r="C7" s="92"/>
      <c r="D7" s="105">
        <v>1</v>
      </c>
      <c r="E7" s="94" t="s">
        <v>1</v>
      </c>
      <c r="F7" s="95"/>
      <c r="G7" s="96">
        <f>SUM(D7*F7)</f>
        <v>0</v>
      </c>
      <c r="H7" s="38"/>
      <c r="I7" s="21"/>
      <c r="J7" s="21"/>
      <c r="K7" s="21"/>
      <c r="L7" s="21"/>
      <c r="M7" s="21"/>
      <c r="N7" s="21"/>
      <c r="O7" s="21"/>
      <c r="P7" s="21"/>
      <c r="Q7" s="21"/>
      <c r="U7" s="18"/>
    </row>
    <row r="8" spans="1:21" s="8" customFormat="1" ht="14" x14ac:dyDescent="0.2">
      <c r="A8" s="119"/>
      <c r="B8" s="117"/>
      <c r="C8" s="92"/>
      <c r="D8" s="93"/>
      <c r="E8" s="94"/>
      <c r="F8" s="95"/>
      <c r="G8" s="96"/>
      <c r="H8" s="38"/>
      <c r="I8" s="21"/>
      <c r="J8" s="21"/>
      <c r="K8" s="21"/>
      <c r="L8" s="21"/>
      <c r="M8" s="21"/>
      <c r="N8" s="21"/>
      <c r="O8" s="21"/>
      <c r="P8" s="21"/>
      <c r="Q8" s="21"/>
      <c r="U8" s="18"/>
    </row>
    <row r="9" spans="1:21" s="8" customFormat="1" ht="15" x14ac:dyDescent="0.2">
      <c r="A9" s="119"/>
      <c r="B9" s="184" t="s">
        <v>2</v>
      </c>
      <c r="C9" s="92"/>
      <c r="D9" s="93"/>
      <c r="E9" s="94"/>
      <c r="F9" s="95"/>
      <c r="G9" s="96"/>
      <c r="H9" s="38"/>
      <c r="I9" s="21"/>
      <c r="J9" s="21"/>
      <c r="K9" s="21"/>
      <c r="L9" s="21"/>
      <c r="M9" s="21"/>
      <c r="N9" s="21"/>
      <c r="O9" s="21"/>
      <c r="P9" s="21"/>
      <c r="Q9" s="21"/>
      <c r="U9" s="18"/>
    </row>
    <row r="10" spans="1:21" s="8" customFormat="1" ht="14" x14ac:dyDescent="0.2">
      <c r="A10" s="119"/>
      <c r="B10" s="117"/>
      <c r="C10" s="92"/>
      <c r="D10" s="93"/>
      <c r="E10" s="94"/>
      <c r="F10" s="95"/>
      <c r="G10" s="96"/>
      <c r="H10" s="38"/>
      <c r="I10" s="21"/>
      <c r="J10" s="21"/>
      <c r="K10" s="21"/>
      <c r="L10" s="21"/>
      <c r="M10" s="21"/>
      <c r="N10" s="21"/>
      <c r="O10" s="21"/>
      <c r="P10" s="21"/>
      <c r="Q10" s="21"/>
      <c r="U10" s="18"/>
    </row>
    <row r="11" spans="1:21" s="8" customFormat="1" ht="29" x14ac:dyDescent="0.2">
      <c r="A11" s="119"/>
      <c r="B11" s="117" t="s">
        <v>842</v>
      </c>
      <c r="C11" s="92"/>
      <c r="D11" s="105">
        <v>1</v>
      </c>
      <c r="E11" s="94" t="s">
        <v>1</v>
      </c>
      <c r="F11" s="95"/>
      <c r="G11" s="96">
        <f>SUM(D11*F11)</f>
        <v>0</v>
      </c>
      <c r="H11" s="38"/>
      <c r="I11" s="21"/>
      <c r="J11" s="21"/>
      <c r="K11" s="21"/>
      <c r="L11" s="21"/>
      <c r="M11" s="21"/>
      <c r="N11" s="21"/>
      <c r="O11" s="21"/>
      <c r="P11" s="21"/>
      <c r="Q11" s="21"/>
      <c r="U11" s="18"/>
    </row>
    <row r="12" spans="1:21" s="8" customFormat="1" ht="14" customHeight="1" x14ac:dyDescent="0.2">
      <c r="A12" s="119"/>
      <c r="B12" s="117"/>
      <c r="C12" s="92"/>
      <c r="D12" s="93"/>
      <c r="E12" s="94"/>
      <c r="F12" s="95"/>
      <c r="G12" s="96"/>
      <c r="H12" s="38"/>
      <c r="I12" s="21"/>
      <c r="J12" s="21"/>
      <c r="K12" s="21"/>
      <c r="L12" s="21"/>
      <c r="M12" s="21"/>
      <c r="N12" s="21"/>
      <c r="O12" s="21"/>
      <c r="P12" s="21"/>
      <c r="Q12" s="21"/>
      <c r="U12" s="18"/>
    </row>
    <row r="13" spans="1:21" s="8" customFormat="1" ht="32" customHeight="1" x14ac:dyDescent="0.2">
      <c r="A13" s="119"/>
      <c r="B13" s="117" t="s">
        <v>843</v>
      </c>
      <c r="C13" s="185"/>
      <c r="D13" s="105">
        <v>1</v>
      </c>
      <c r="E13" s="94" t="s">
        <v>1</v>
      </c>
      <c r="F13" s="95"/>
      <c r="G13" s="96">
        <f>SUM(D13*F13)</f>
        <v>0</v>
      </c>
      <c r="H13" s="38"/>
      <c r="I13" s="21"/>
      <c r="J13" s="21"/>
      <c r="K13" s="21"/>
      <c r="L13" s="21"/>
      <c r="M13" s="21"/>
      <c r="N13" s="21"/>
      <c r="O13" s="21"/>
      <c r="P13" s="21"/>
      <c r="Q13" s="21"/>
      <c r="U13" s="18"/>
    </row>
    <row r="14" spans="1:21" s="8" customFormat="1" ht="20" customHeight="1" x14ac:dyDescent="0.2">
      <c r="A14" s="119"/>
      <c r="B14" s="117"/>
      <c r="C14" s="92"/>
      <c r="D14" s="93"/>
      <c r="E14" s="94"/>
      <c r="F14" s="95"/>
      <c r="G14" s="96"/>
      <c r="H14" s="38"/>
      <c r="I14" s="21"/>
      <c r="J14" s="21"/>
      <c r="K14" s="21"/>
      <c r="L14" s="21"/>
      <c r="M14" s="21"/>
      <c r="N14" s="21"/>
      <c r="O14" s="21"/>
      <c r="P14" s="21"/>
      <c r="Q14" s="21"/>
      <c r="U14" s="18"/>
    </row>
    <row r="15" spans="1:21" s="8" customFormat="1" ht="31" customHeight="1" x14ac:dyDescent="0.2">
      <c r="A15" s="119"/>
      <c r="B15" s="179" t="s">
        <v>844</v>
      </c>
      <c r="C15" s="185"/>
      <c r="D15" s="105">
        <v>1</v>
      </c>
      <c r="E15" s="94" t="s">
        <v>1</v>
      </c>
      <c r="F15" s="95"/>
      <c r="G15" s="96">
        <f>SUM(D15*F15)</f>
        <v>0</v>
      </c>
      <c r="H15" s="38"/>
      <c r="I15" s="21"/>
      <c r="J15" s="21"/>
      <c r="K15" s="21"/>
      <c r="L15" s="21"/>
      <c r="M15" s="21"/>
      <c r="N15" s="21"/>
      <c r="O15" s="21"/>
      <c r="P15" s="21"/>
      <c r="Q15" s="21"/>
      <c r="U15" s="18"/>
    </row>
    <row r="16" spans="1:21" s="8" customFormat="1" ht="14" customHeight="1" x14ac:dyDescent="0.2">
      <c r="A16" s="119"/>
      <c r="B16" s="179"/>
      <c r="C16" s="185"/>
      <c r="D16" s="105"/>
      <c r="E16" s="94"/>
      <c r="F16" s="95"/>
      <c r="G16" s="96"/>
      <c r="H16" s="38"/>
      <c r="I16" s="21"/>
      <c r="J16" s="21"/>
      <c r="K16" s="21"/>
      <c r="L16" s="21"/>
      <c r="M16" s="21"/>
      <c r="N16" s="21"/>
      <c r="O16" s="21"/>
      <c r="P16" s="21"/>
      <c r="Q16" s="21"/>
      <c r="U16" s="18"/>
    </row>
    <row r="17" spans="1:21" s="8" customFormat="1" ht="60" customHeight="1" x14ac:dyDescent="0.2">
      <c r="A17" s="119"/>
      <c r="B17" s="179" t="s">
        <v>878</v>
      </c>
      <c r="C17" s="185"/>
      <c r="D17" s="105"/>
      <c r="E17" s="94" t="s">
        <v>1</v>
      </c>
      <c r="F17" s="95"/>
      <c r="G17" s="96">
        <f>SUM(D17*F17)</f>
        <v>0</v>
      </c>
      <c r="H17" s="38"/>
      <c r="I17" s="21"/>
      <c r="J17" s="21"/>
      <c r="K17" s="21"/>
      <c r="L17" s="21"/>
      <c r="M17" s="21"/>
      <c r="N17" s="21"/>
      <c r="O17" s="21"/>
      <c r="P17" s="21"/>
      <c r="Q17" s="21"/>
      <c r="U17" s="18"/>
    </row>
    <row r="18" spans="1:21" s="8" customFormat="1" ht="16" customHeight="1" x14ac:dyDescent="0.2">
      <c r="A18" s="119"/>
      <c r="B18" s="117"/>
      <c r="C18" s="92"/>
      <c r="D18" s="93"/>
      <c r="E18" s="94"/>
      <c r="F18" s="95"/>
      <c r="G18" s="96"/>
      <c r="H18" s="38"/>
      <c r="I18" s="21"/>
      <c r="J18" s="21"/>
      <c r="K18" s="21"/>
      <c r="L18" s="21"/>
      <c r="M18" s="21"/>
      <c r="N18" s="21"/>
      <c r="O18" s="21"/>
      <c r="P18" s="21"/>
      <c r="Q18" s="21"/>
      <c r="U18" s="18"/>
    </row>
    <row r="19" spans="1:21" s="8" customFormat="1" ht="83" customHeight="1" x14ac:dyDescent="0.2">
      <c r="A19" s="119"/>
      <c r="B19" s="117" t="s">
        <v>845</v>
      </c>
      <c r="C19" s="185"/>
      <c r="D19" s="105">
        <v>1</v>
      </c>
      <c r="E19" s="94" t="s">
        <v>1</v>
      </c>
      <c r="F19" s="95"/>
      <c r="G19" s="96">
        <f>SUM(D19*F19)</f>
        <v>0</v>
      </c>
      <c r="H19" s="38"/>
      <c r="I19" s="21"/>
      <c r="J19" s="21"/>
      <c r="K19" s="21"/>
      <c r="L19" s="21"/>
      <c r="M19" s="21"/>
      <c r="N19" s="21"/>
      <c r="O19" s="21"/>
      <c r="P19" s="21"/>
      <c r="Q19" s="21"/>
      <c r="U19" s="18"/>
    </row>
    <row r="20" spans="1:21" s="8" customFormat="1" ht="14" customHeight="1" x14ac:dyDescent="0.2">
      <c r="A20" s="119"/>
      <c r="B20" s="117"/>
      <c r="C20" s="185"/>
      <c r="D20" s="105"/>
      <c r="E20" s="94"/>
      <c r="F20" s="95"/>
      <c r="G20" s="96"/>
      <c r="H20" s="38"/>
      <c r="I20" s="21"/>
      <c r="J20" s="21"/>
      <c r="K20" s="21"/>
      <c r="L20" s="21"/>
      <c r="M20" s="21"/>
      <c r="N20" s="21"/>
      <c r="O20" s="21"/>
      <c r="P20" s="21"/>
      <c r="Q20" s="21"/>
      <c r="U20" s="18"/>
    </row>
    <row r="21" spans="1:21" s="8" customFormat="1" ht="14" customHeight="1" x14ac:dyDescent="0.2">
      <c r="A21" s="119"/>
      <c r="B21" s="117"/>
      <c r="C21" s="185"/>
      <c r="D21" s="105"/>
      <c r="E21" s="94"/>
      <c r="F21" s="186"/>
      <c r="G21" s="96"/>
      <c r="H21" s="38"/>
      <c r="I21" s="21"/>
      <c r="J21" s="21"/>
      <c r="K21" s="21"/>
      <c r="L21" s="21"/>
      <c r="M21" s="21"/>
      <c r="N21" s="21"/>
      <c r="O21" s="21"/>
      <c r="P21" s="21"/>
      <c r="Q21" s="21"/>
      <c r="U21" s="18"/>
    </row>
    <row r="22" spans="1:21" s="8" customFormat="1" ht="14" customHeight="1" x14ac:dyDescent="0.2">
      <c r="A22" s="119"/>
      <c r="B22" s="184" t="s">
        <v>861</v>
      </c>
      <c r="C22" s="92"/>
      <c r="D22" s="93"/>
      <c r="E22" s="94"/>
      <c r="F22" s="95"/>
      <c r="G22" s="96"/>
      <c r="H22" s="38"/>
      <c r="I22" s="21"/>
      <c r="J22" s="21"/>
      <c r="K22" s="21"/>
      <c r="L22" s="21"/>
      <c r="M22" s="21"/>
      <c r="N22" s="21"/>
      <c r="O22" s="21"/>
      <c r="P22" s="21"/>
      <c r="Q22" s="21"/>
      <c r="U22" s="18"/>
    </row>
    <row r="23" spans="1:21" s="8" customFormat="1" ht="14" customHeight="1" x14ac:dyDescent="0.2">
      <c r="A23" s="119"/>
      <c r="B23" s="117"/>
      <c r="C23" s="92"/>
      <c r="D23" s="93"/>
      <c r="E23" s="94"/>
      <c r="F23" s="95"/>
      <c r="G23" s="96"/>
      <c r="H23" s="38"/>
      <c r="I23" s="21"/>
      <c r="J23" s="21"/>
      <c r="K23" s="21"/>
      <c r="L23" s="21"/>
      <c r="M23" s="21"/>
      <c r="N23" s="21"/>
      <c r="O23" s="21"/>
      <c r="P23" s="21"/>
      <c r="Q23" s="21"/>
      <c r="U23" s="18"/>
    </row>
    <row r="24" spans="1:21" s="8" customFormat="1" ht="14" customHeight="1" x14ac:dyDescent="0.2">
      <c r="A24" s="119"/>
      <c r="B24" s="187" t="s">
        <v>846</v>
      </c>
      <c r="C24" s="92"/>
      <c r="D24" s="93"/>
      <c r="E24" s="94"/>
      <c r="F24" s="95"/>
      <c r="G24" s="96"/>
      <c r="H24" s="38"/>
      <c r="I24" s="21"/>
      <c r="J24" s="21"/>
      <c r="K24" s="21"/>
      <c r="L24" s="21"/>
      <c r="M24" s="21"/>
      <c r="N24" s="21"/>
      <c r="O24" s="21"/>
      <c r="P24" s="21"/>
      <c r="Q24" s="21"/>
      <c r="U24" s="18"/>
    </row>
    <row r="25" spans="1:21" s="8" customFormat="1" ht="14" x14ac:dyDescent="0.2">
      <c r="A25" s="119"/>
      <c r="B25" s="117"/>
      <c r="C25" s="92"/>
      <c r="D25" s="93"/>
      <c r="E25" s="94"/>
      <c r="F25" s="95"/>
      <c r="G25" s="96"/>
      <c r="H25" s="38"/>
      <c r="I25" s="21"/>
      <c r="J25" s="21"/>
      <c r="K25" s="21"/>
      <c r="L25" s="21"/>
      <c r="M25" s="21"/>
      <c r="N25" s="21"/>
      <c r="O25" s="21"/>
      <c r="P25" s="21"/>
      <c r="Q25" s="21"/>
      <c r="U25" s="18"/>
    </row>
    <row r="26" spans="1:21" s="8" customFormat="1" ht="57" x14ac:dyDescent="0.2">
      <c r="A26" s="119"/>
      <c r="B26" s="117" t="s">
        <v>905</v>
      </c>
      <c r="C26" s="92"/>
      <c r="D26" s="93"/>
      <c r="E26" s="94" t="s">
        <v>1</v>
      </c>
      <c r="F26" s="95"/>
      <c r="G26" s="96">
        <f>SUM(D26*F26)</f>
        <v>0</v>
      </c>
      <c r="H26" s="38"/>
      <c r="I26" s="21"/>
      <c r="J26" s="21"/>
      <c r="K26" s="21"/>
      <c r="L26" s="21"/>
      <c r="M26" s="21"/>
      <c r="N26" s="21">
        <f t="shared" ref="N26:N60" si="0">I26*D26</f>
        <v>0</v>
      </c>
      <c r="O26" s="21">
        <f t="shared" ref="O26:O60" si="1">J26*D26</f>
        <v>0</v>
      </c>
      <c r="P26" s="21">
        <f t="shared" ref="P26:P60" si="2">K26*D26</f>
        <v>0</v>
      </c>
      <c r="Q26" s="21">
        <f t="shared" ref="Q26:Q60" si="3">L26*D26</f>
        <v>0</v>
      </c>
      <c r="U26" s="18"/>
    </row>
    <row r="27" spans="1:21" s="8" customFormat="1" ht="14" x14ac:dyDescent="0.2">
      <c r="A27" s="119"/>
      <c r="B27" s="117"/>
      <c r="C27" s="92"/>
      <c r="D27" s="93"/>
      <c r="E27" s="94"/>
      <c r="F27" s="95"/>
      <c r="G27" s="96"/>
      <c r="H27" s="38"/>
      <c r="I27" s="21"/>
      <c r="J27" s="21"/>
      <c r="K27" s="21"/>
      <c r="L27" s="21"/>
      <c r="M27" s="21"/>
      <c r="N27" s="21"/>
      <c r="O27" s="21"/>
      <c r="P27" s="21"/>
      <c r="Q27" s="21"/>
      <c r="U27" s="18"/>
    </row>
    <row r="28" spans="1:21" s="8" customFormat="1" ht="29" x14ac:dyDescent="0.2">
      <c r="A28" s="119"/>
      <c r="B28" s="117" t="s">
        <v>874</v>
      </c>
      <c r="C28" s="92"/>
      <c r="D28" s="93"/>
      <c r="E28" s="94" t="s">
        <v>1</v>
      </c>
      <c r="F28" s="95"/>
      <c r="G28" s="96">
        <f>SUM(D28*F28)</f>
        <v>0</v>
      </c>
      <c r="H28" s="38"/>
      <c r="I28" s="21"/>
      <c r="J28" s="21"/>
      <c r="K28" s="21"/>
      <c r="L28" s="21"/>
      <c r="M28" s="21"/>
      <c r="N28" s="21"/>
      <c r="O28" s="21"/>
      <c r="P28" s="21"/>
      <c r="Q28" s="21"/>
      <c r="U28" s="18"/>
    </row>
    <row r="29" spans="1:21" s="8" customFormat="1" ht="14" x14ac:dyDescent="0.2">
      <c r="A29" s="119"/>
      <c r="B29" s="117"/>
      <c r="C29" s="92"/>
      <c r="D29" s="93"/>
      <c r="E29" s="94"/>
      <c r="F29" s="95"/>
      <c r="G29" s="96"/>
      <c r="H29" s="38"/>
      <c r="I29" s="21"/>
      <c r="J29" s="21"/>
      <c r="K29" s="21"/>
      <c r="L29" s="21"/>
      <c r="M29" s="21"/>
      <c r="N29" s="21">
        <f t="shared" si="0"/>
        <v>0</v>
      </c>
      <c r="O29" s="21">
        <f t="shared" si="1"/>
        <v>0</v>
      </c>
      <c r="P29" s="21">
        <f t="shared" si="2"/>
        <v>0</v>
      </c>
      <c r="Q29" s="21">
        <f t="shared" si="3"/>
        <v>0</v>
      </c>
      <c r="U29" s="18"/>
    </row>
    <row r="30" spans="1:21" s="8" customFormat="1" ht="53" customHeight="1" x14ac:dyDescent="0.2">
      <c r="A30" s="119"/>
      <c r="B30" s="117" t="s">
        <v>866</v>
      </c>
      <c r="C30" s="92"/>
      <c r="D30" s="93"/>
      <c r="E30" s="94" t="s">
        <v>848</v>
      </c>
      <c r="F30" s="95"/>
      <c r="G30" s="96">
        <f>SUM(D30*F30)</f>
        <v>0</v>
      </c>
      <c r="H30" s="38"/>
      <c r="I30" s="21"/>
      <c r="J30" s="21"/>
      <c r="K30" s="21"/>
      <c r="L30" s="21"/>
      <c r="M30" s="21"/>
      <c r="N30" s="21">
        <f t="shared" si="0"/>
        <v>0</v>
      </c>
      <c r="O30" s="21">
        <f t="shared" si="1"/>
        <v>0</v>
      </c>
      <c r="P30" s="21">
        <f t="shared" si="2"/>
        <v>0</v>
      </c>
      <c r="Q30" s="21">
        <f t="shared" si="3"/>
        <v>0</v>
      </c>
      <c r="U30" s="18"/>
    </row>
    <row r="31" spans="1:21" s="8" customFormat="1" ht="14" x14ac:dyDescent="0.2">
      <c r="A31" s="119"/>
      <c r="B31" s="117"/>
      <c r="C31" s="92"/>
      <c r="D31" s="93"/>
      <c r="E31" s="94"/>
      <c r="F31" s="95"/>
      <c r="G31" s="96"/>
      <c r="H31" s="38"/>
      <c r="I31" s="21"/>
      <c r="J31" s="21"/>
      <c r="K31" s="21"/>
      <c r="L31" s="21"/>
      <c r="M31" s="21"/>
      <c r="N31" s="21">
        <f t="shared" si="0"/>
        <v>0</v>
      </c>
      <c r="O31" s="21">
        <f t="shared" si="1"/>
        <v>0</v>
      </c>
      <c r="P31" s="21">
        <f t="shared" si="2"/>
        <v>0</v>
      </c>
      <c r="Q31" s="21">
        <f t="shared" si="3"/>
        <v>0</v>
      </c>
      <c r="U31" s="18"/>
    </row>
    <row r="32" spans="1:21" s="8" customFormat="1" ht="55" customHeight="1" x14ac:dyDescent="0.2">
      <c r="A32" s="119"/>
      <c r="B32" s="117" t="s">
        <v>867</v>
      </c>
      <c r="C32" s="92"/>
      <c r="D32" s="93"/>
      <c r="E32" s="94" t="s">
        <v>848</v>
      </c>
      <c r="F32" s="95"/>
      <c r="G32" s="96">
        <f>SUM(D32*F32)</f>
        <v>0</v>
      </c>
      <c r="H32" s="38"/>
      <c r="I32" s="21">
        <v>18</v>
      </c>
      <c r="J32" s="21"/>
      <c r="K32" s="21">
        <f>(28943+1698)+480</f>
        <v>31121</v>
      </c>
      <c r="L32" s="21">
        <v>-2120</v>
      </c>
      <c r="M32" s="21"/>
      <c r="N32" s="21">
        <f t="shared" si="0"/>
        <v>0</v>
      </c>
      <c r="O32" s="21">
        <f t="shared" si="1"/>
        <v>0</v>
      </c>
      <c r="P32" s="21">
        <f t="shared" si="2"/>
        <v>0</v>
      </c>
      <c r="Q32" s="21">
        <f t="shared" si="3"/>
        <v>0</v>
      </c>
      <c r="U32" s="18"/>
    </row>
    <row r="33" spans="1:21" s="8" customFormat="1" ht="14" x14ac:dyDescent="0.2">
      <c r="A33" s="119"/>
      <c r="B33" s="117"/>
      <c r="C33" s="92"/>
      <c r="D33" s="93"/>
      <c r="E33" s="94"/>
      <c r="F33" s="95"/>
      <c r="G33" s="96"/>
      <c r="H33" s="38"/>
      <c r="I33" s="21"/>
      <c r="J33" s="21"/>
      <c r="K33" s="21"/>
      <c r="L33" s="21"/>
      <c r="M33" s="21"/>
      <c r="N33" s="21">
        <f t="shared" si="0"/>
        <v>0</v>
      </c>
      <c r="O33" s="21">
        <f t="shared" si="1"/>
        <v>0</v>
      </c>
      <c r="P33" s="21">
        <f t="shared" si="2"/>
        <v>0</v>
      </c>
      <c r="Q33" s="21">
        <f t="shared" si="3"/>
        <v>0</v>
      </c>
      <c r="U33" s="18"/>
    </row>
    <row r="34" spans="1:21" s="8" customFormat="1" ht="29" x14ac:dyDescent="0.2">
      <c r="A34" s="119"/>
      <c r="B34" s="117" t="s">
        <v>862</v>
      </c>
      <c r="C34" s="92"/>
      <c r="D34" s="93"/>
      <c r="E34" s="94" t="s">
        <v>1</v>
      </c>
      <c r="F34" s="95"/>
      <c r="G34" s="96">
        <f>SUM(D34*F34)</f>
        <v>0</v>
      </c>
      <c r="H34" s="38"/>
      <c r="I34" s="21"/>
      <c r="J34" s="21"/>
      <c r="K34" s="21"/>
      <c r="L34" s="21"/>
      <c r="M34" s="21"/>
      <c r="N34" s="21">
        <f t="shared" si="0"/>
        <v>0</v>
      </c>
      <c r="O34" s="21">
        <f t="shared" si="1"/>
        <v>0</v>
      </c>
      <c r="P34" s="21">
        <f t="shared" si="2"/>
        <v>0</v>
      </c>
      <c r="Q34" s="21">
        <f t="shared" si="3"/>
        <v>0</v>
      </c>
      <c r="U34" s="18"/>
    </row>
    <row r="35" spans="1:21" s="8" customFormat="1" ht="14" x14ac:dyDescent="0.2">
      <c r="A35" s="119"/>
      <c r="B35" s="117"/>
      <c r="C35" s="92"/>
      <c r="D35" s="93"/>
      <c r="E35" s="94"/>
      <c r="F35" s="95"/>
      <c r="G35" s="96"/>
      <c r="H35" s="38"/>
      <c r="I35" s="21"/>
      <c r="J35" s="21"/>
      <c r="K35" s="21"/>
      <c r="L35" s="21"/>
      <c r="M35" s="21"/>
      <c r="N35" s="21">
        <f t="shared" si="0"/>
        <v>0</v>
      </c>
      <c r="O35" s="21">
        <f t="shared" si="1"/>
        <v>0</v>
      </c>
      <c r="P35" s="21">
        <f t="shared" si="2"/>
        <v>0</v>
      </c>
      <c r="Q35" s="21">
        <f t="shared" si="3"/>
        <v>0</v>
      </c>
      <c r="U35" s="18"/>
    </row>
    <row r="36" spans="1:21" s="8" customFormat="1" ht="29" x14ac:dyDescent="0.2">
      <c r="A36" s="119"/>
      <c r="B36" s="117" t="s">
        <v>863</v>
      </c>
      <c r="C36" s="92"/>
      <c r="D36" s="93"/>
      <c r="E36" s="94" t="s">
        <v>1</v>
      </c>
      <c r="F36" s="95"/>
      <c r="G36" s="96">
        <f>SUM(D36*F36)</f>
        <v>0</v>
      </c>
      <c r="H36" s="38"/>
      <c r="I36" s="21"/>
      <c r="J36" s="21"/>
      <c r="K36" s="21"/>
      <c r="L36" s="21"/>
      <c r="M36" s="21"/>
      <c r="N36" s="21">
        <f t="shared" si="0"/>
        <v>0</v>
      </c>
      <c r="O36" s="21">
        <f t="shared" si="1"/>
        <v>0</v>
      </c>
      <c r="P36" s="21">
        <f t="shared" si="2"/>
        <v>0</v>
      </c>
      <c r="Q36" s="21">
        <f t="shared" si="3"/>
        <v>0</v>
      </c>
      <c r="U36" s="18"/>
    </row>
    <row r="37" spans="1:21" s="8" customFormat="1" ht="14" x14ac:dyDescent="0.2">
      <c r="A37" s="119"/>
      <c r="B37" s="117"/>
      <c r="C37" s="92"/>
      <c r="D37" s="93"/>
      <c r="E37" s="94"/>
      <c r="F37" s="95"/>
      <c r="G37" s="96"/>
      <c r="H37" s="38"/>
      <c r="I37" s="21"/>
      <c r="J37" s="21"/>
      <c r="K37" s="21"/>
      <c r="L37" s="21"/>
      <c r="M37" s="21"/>
      <c r="N37" s="21">
        <f t="shared" si="0"/>
        <v>0</v>
      </c>
      <c r="O37" s="21">
        <f t="shared" si="1"/>
        <v>0</v>
      </c>
      <c r="P37" s="21">
        <f t="shared" si="2"/>
        <v>0</v>
      </c>
      <c r="Q37" s="21">
        <f t="shared" si="3"/>
        <v>0</v>
      </c>
      <c r="U37" s="18"/>
    </row>
    <row r="38" spans="1:21" s="8" customFormat="1" ht="29" x14ac:dyDescent="0.2">
      <c r="A38" s="119"/>
      <c r="B38" s="117" t="s">
        <v>864</v>
      </c>
      <c r="C38" s="92"/>
      <c r="D38" s="93"/>
      <c r="E38" s="94" t="s">
        <v>1</v>
      </c>
      <c r="F38" s="95"/>
      <c r="G38" s="96">
        <f>SUM(D38*F38)</f>
        <v>0</v>
      </c>
      <c r="H38" s="38"/>
      <c r="I38" s="21"/>
      <c r="J38" s="21"/>
      <c r="K38" s="21"/>
      <c r="L38" s="21"/>
      <c r="M38" s="21"/>
      <c r="N38" s="21">
        <f t="shared" si="0"/>
        <v>0</v>
      </c>
      <c r="O38" s="21">
        <f t="shared" si="1"/>
        <v>0</v>
      </c>
      <c r="P38" s="21">
        <f t="shared" si="2"/>
        <v>0</v>
      </c>
      <c r="Q38" s="21">
        <f t="shared" si="3"/>
        <v>0</v>
      </c>
      <c r="U38" s="18"/>
    </row>
    <row r="39" spans="1:21" s="8" customFormat="1" ht="14" x14ac:dyDescent="0.2">
      <c r="A39" s="119"/>
      <c r="B39" s="117"/>
      <c r="C39" s="92"/>
      <c r="D39" s="93"/>
      <c r="E39" s="94"/>
      <c r="F39" s="95"/>
      <c r="G39" s="96"/>
      <c r="H39" s="38"/>
      <c r="I39" s="21"/>
      <c r="J39" s="21"/>
      <c r="K39" s="21"/>
      <c r="L39" s="21"/>
      <c r="M39" s="21"/>
      <c r="N39" s="21">
        <f t="shared" si="0"/>
        <v>0</v>
      </c>
      <c r="O39" s="21">
        <f t="shared" si="1"/>
        <v>0</v>
      </c>
      <c r="P39" s="21">
        <f t="shared" si="2"/>
        <v>0</v>
      </c>
      <c r="Q39" s="21">
        <f t="shared" si="3"/>
        <v>0</v>
      </c>
      <c r="U39" s="18"/>
    </row>
    <row r="40" spans="1:21" s="8" customFormat="1" ht="29" customHeight="1" x14ac:dyDescent="0.2">
      <c r="A40" s="119"/>
      <c r="B40" s="117" t="s">
        <v>865</v>
      </c>
      <c r="C40" s="92"/>
      <c r="D40" s="93"/>
      <c r="E40" s="94" t="s">
        <v>1</v>
      </c>
      <c r="F40" s="95"/>
      <c r="G40" s="96">
        <f>SUM(D40*F40)</f>
        <v>0</v>
      </c>
      <c r="H40" s="38"/>
      <c r="I40" s="21"/>
      <c r="J40" s="21"/>
      <c r="K40" s="21"/>
      <c r="L40" s="21"/>
      <c r="M40" s="21"/>
      <c r="N40" s="21">
        <f t="shared" si="0"/>
        <v>0</v>
      </c>
      <c r="O40" s="21">
        <f t="shared" si="1"/>
        <v>0</v>
      </c>
      <c r="P40" s="21">
        <f t="shared" si="2"/>
        <v>0</v>
      </c>
      <c r="Q40" s="21">
        <f t="shared" si="3"/>
        <v>0</v>
      </c>
      <c r="U40" s="18"/>
    </row>
    <row r="41" spans="1:21" s="8" customFormat="1" ht="12.75" customHeight="1" x14ac:dyDescent="0.2">
      <c r="A41" s="119"/>
      <c r="B41" s="117"/>
      <c r="C41" s="92"/>
      <c r="D41" s="93"/>
      <c r="E41" s="94"/>
      <c r="F41" s="95"/>
      <c r="G41" s="96"/>
      <c r="H41" s="38"/>
      <c r="I41" s="21"/>
      <c r="J41" s="21"/>
      <c r="K41" s="21"/>
      <c r="L41" s="21"/>
      <c r="M41" s="21"/>
      <c r="N41" s="21">
        <f t="shared" si="0"/>
        <v>0</v>
      </c>
      <c r="O41" s="21">
        <f t="shared" si="1"/>
        <v>0</v>
      </c>
      <c r="P41" s="21">
        <f t="shared" si="2"/>
        <v>0</v>
      </c>
      <c r="Q41" s="21">
        <f t="shared" si="3"/>
        <v>0</v>
      </c>
      <c r="U41" s="18"/>
    </row>
    <row r="42" spans="1:21" s="8" customFormat="1" ht="15" x14ac:dyDescent="0.2">
      <c r="A42" s="119"/>
      <c r="B42" s="187" t="s">
        <v>849</v>
      </c>
      <c r="C42" s="92"/>
      <c r="D42" s="93"/>
      <c r="E42" s="94"/>
      <c r="F42" s="95"/>
      <c r="G42" s="96"/>
      <c r="H42" s="38"/>
      <c r="I42" s="21"/>
      <c r="J42" s="21"/>
      <c r="K42" s="21"/>
      <c r="L42" s="21"/>
      <c r="M42" s="21"/>
      <c r="N42" s="21">
        <f t="shared" si="0"/>
        <v>0</v>
      </c>
      <c r="O42" s="21">
        <f t="shared" si="1"/>
        <v>0</v>
      </c>
      <c r="P42" s="21">
        <f t="shared" si="2"/>
        <v>0</v>
      </c>
      <c r="Q42" s="21">
        <f t="shared" si="3"/>
        <v>0</v>
      </c>
      <c r="U42" s="18"/>
    </row>
    <row r="43" spans="1:21" s="8" customFormat="1" ht="14" x14ac:dyDescent="0.2">
      <c r="A43" s="119"/>
      <c r="B43" s="117"/>
      <c r="C43" s="92"/>
      <c r="D43" s="93"/>
      <c r="E43" s="94"/>
      <c r="F43" s="95"/>
      <c r="G43" s="96"/>
      <c r="H43" s="38"/>
      <c r="I43" s="21"/>
      <c r="J43" s="21"/>
      <c r="K43" s="21"/>
      <c r="L43" s="21"/>
      <c r="M43" s="21"/>
      <c r="N43" s="21">
        <f t="shared" si="0"/>
        <v>0</v>
      </c>
      <c r="O43" s="21">
        <f t="shared" si="1"/>
        <v>0</v>
      </c>
      <c r="P43" s="21">
        <f t="shared" si="2"/>
        <v>0</v>
      </c>
      <c r="Q43" s="21">
        <f t="shared" si="3"/>
        <v>0</v>
      </c>
      <c r="U43" s="18"/>
    </row>
    <row r="44" spans="1:21" s="8" customFormat="1" ht="43" x14ac:dyDescent="0.2">
      <c r="A44" s="119"/>
      <c r="B44" s="117" t="s">
        <v>868</v>
      </c>
      <c r="C44" s="92"/>
      <c r="D44" s="105">
        <v>1</v>
      </c>
      <c r="E44" s="94" t="s">
        <v>1</v>
      </c>
      <c r="F44" s="95"/>
      <c r="G44" s="107">
        <v>1000</v>
      </c>
      <c r="H44" s="38"/>
      <c r="I44" s="21"/>
      <c r="J44" s="21"/>
      <c r="K44" s="21"/>
      <c r="L44" s="21"/>
      <c r="M44" s="21"/>
      <c r="N44" s="21">
        <f t="shared" si="0"/>
        <v>0</v>
      </c>
      <c r="O44" s="21">
        <f t="shared" si="1"/>
        <v>0</v>
      </c>
      <c r="P44" s="21">
        <f t="shared" si="2"/>
        <v>0</v>
      </c>
      <c r="Q44" s="21">
        <f t="shared" si="3"/>
        <v>0</v>
      </c>
      <c r="U44" s="18"/>
    </row>
    <row r="45" spans="1:21" s="8" customFormat="1" ht="14" x14ac:dyDescent="0.2">
      <c r="A45" s="119"/>
      <c r="B45" s="117"/>
      <c r="C45" s="92"/>
      <c r="D45" s="105"/>
      <c r="E45" s="94"/>
      <c r="F45" s="95"/>
      <c r="G45" s="107"/>
      <c r="H45" s="38"/>
      <c r="I45" s="21"/>
      <c r="J45" s="21"/>
      <c r="K45" s="21"/>
      <c r="L45" s="21"/>
      <c r="M45" s="21"/>
      <c r="N45" s="21"/>
      <c r="O45" s="21"/>
      <c r="P45" s="21"/>
      <c r="Q45" s="21"/>
      <c r="U45" s="18"/>
    </row>
    <row r="46" spans="1:21" s="8" customFormat="1" ht="71" x14ac:dyDescent="0.2">
      <c r="A46" s="119"/>
      <c r="B46" s="117" t="s">
        <v>972</v>
      </c>
      <c r="C46" s="92"/>
      <c r="D46" s="105"/>
      <c r="E46" s="94" t="s">
        <v>1</v>
      </c>
      <c r="F46" s="95"/>
      <c r="G46" s="107">
        <v>450</v>
      </c>
      <c r="H46" s="38"/>
      <c r="I46" s="21"/>
      <c r="J46" s="21"/>
      <c r="K46" s="21"/>
      <c r="L46" s="21"/>
      <c r="M46" s="21"/>
      <c r="N46" s="21"/>
      <c r="O46" s="21"/>
      <c r="P46" s="21"/>
      <c r="Q46" s="21"/>
      <c r="U46" s="18"/>
    </row>
    <row r="47" spans="1:21" s="8" customFormat="1" ht="14" x14ac:dyDescent="0.2">
      <c r="A47" s="119"/>
      <c r="B47" s="117"/>
      <c r="C47" s="92"/>
      <c r="D47" s="93"/>
      <c r="E47" s="94"/>
      <c r="F47" s="95"/>
      <c r="G47" s="96"/>
      <c r="H47" s="38"/>
      <c r="I47" s="21"/>
      <c r="J47" s="21"/>
      <c r="K47" s="21"/>
      <c r="L47" s="21"/>
      <c r="M47" s="21"/>
      <c r="N47" s="21">
        <f t="shared" si="0"/>
        <v>0</v>
      </c>
      <c r="O47" s="21">
        <f t="shared" si="1"/>
        <v>0</v>
      </c>
      <c r="P47" s="21">
        <f t="shared" si="2"/>
        <v>0</v>
      </c>
      <c r="Q47" s="21">
        <f t="shared" si="3"/>
        <v>0</v>
      </c>
      <c r="U47" s="18"/>
    </row>
    <row r="48" spans="1:21" s="8" customFormat="1" ht="15" x14ac:dyDescent="0.2">
      <c r="A48" s="119"/>
      <c r="B48" s="187" t="s">
        <v>869</v>
      </c>
      <c r="C48" s="92"/>
      <c r="D48" s="93"/>
      <c r="E48" s="94"/>
      <c r="F48" s="95"/>
      <c r="G48" s="96"/>
      <c r="H48" s="38"/>
      <c r="I48" s="21"/>
      <c r="J48" s="21"/>
      <c r="K48" s="21"/>
      <c r="L48" s="21"/>
      <c r="M48" s="21"/>
      <c r="N48" s="21">
        <f t="shared" si="0"/>
        <v>0</v>
      </c>
      <c r="O48" s="21">
        <f t="shared" si="1"/>
        <v>0</v>
      </c>
      <c r="P48" s="21">
        <f t="shared" si="2"/>
        <v>0</v>
      </c>
      <c r="Q48" s="21">
        <f t="shared" si="3"/>
        <v>0</v>
      </c>
      <c r="U48" s="18"/>
    </row>
    <row r="49" spans="1:21" s="8" customFormat="1" ht="14" x14ac:dyDescent="0.2">
      <c r="A49" s="119"/>
      <c r="B49" s="117"/>
      <c r="C49" s="92"/>
      <c r="D49" s="93"/>
      <c r="E49" s="94"/>
      <c r="F49" s="95"/>
      <c r="G49" s="96"/>
      <c r="H49" s="38"/>
      <c r="I49" s="21"/>
      <c r="J49" s="21"/>
      <c r="K49" s="21"/>
      <c r="L49" s="21"/>
      <c r="M49" s="21"/>
      <c r="N49" s="21">
        <f t="shared" si="0"/>
        <v>0</v>
      </c>
      <c r="O49" s="21">
        <f t="shared" si="1"/>
        <v>0</v>
      </c>
      <c r="P49" s="21">
        <f t="shared" si="2"/>
        <v>0</v>
      </c>
      <c r="Q49" s="21">
        <f t="shared" si="3"/>
        <v>0</v>
      </c>
      <c r="U49" s="18"/>
    </row>
    <row r="50" spans="1:21" s="8" customFormat="1" ht="29" x14ac:dyDescent="0.2">
      <c r="A50" s="119"/>
      <c r="B50" s="117" t="s">
        <v>870</v>
      </c>
      <c r="C50" s="92"/>
      <c r="D50" s="93">
        <v>17.399999999999999</v>
      </c>
      <c r="E50" s="94" t="s">
        <v>848</v>
      </c>
      <c r="F50" s="95"/>
      <c r="G50" s="96">
        <f>SUM(D50*F50)</f>
        <v>0</v>
      </c>
      <c r="H50" s="38"/>
      <c r="I50" s="21"/>
      <c r="J50" s="21"/>
      <c r="K50" s="21"/>
      <c r="L50" s="21"/>
      <c r="M50" s="21"/>
      <c r="N50" s="21">
        <f t="shared" si="0"/>
        <v>0</v>
      </c>
      <c r="O50" s="21">
        <f t="shared" si="1"/>
        <v>0</v>
      </c>
      <c r="P50" s="21">
        <f t="shared" si="2"/>
        <v>0</v>
      </c>
      <c r="Q50" s="21">
        <f t="shared" si="3"/>
        <v>0</v>
      </c>
      <c r="U50" s="18"/>
    </row>
    <row r="51" spans="1:21" s="8" customFormat="1" ht="14" x14ac:dyDescent="0.2">
      <c r="A51" s="119"/>
      <c r="B51" s="117"/>
      <c r="C51" s="92"/>
      <c r="D51" s="93"/>
      <c r="E51" s="94"/>
      <c r="F51" s="95"/>
      <c r="G51" s="96"/>
      <c r="H51" s="38"/>
      <c r="I51" s="21"/>
      <c r="J51" s="21"/>
      <c r="K51" s="21"/>
      <c r="L51" s="21"/>
      <c r="M51" s="21"/>
      <c r="N51" s="21"/>
      <c r="O51" s="21"/>
      <c r="P51" s="21"/>
      <c r="Q51" s="21"/>
      <c r="U51" s="18"/>
    </row>
    <row r="52" spans="1:21" s="8" customFormat="1" ht="29" x14ac:dyDescent="0.2">
      <c r="A52" s="119"/>
      <c r="B52" s="117" t="s">
        <v>871</v>
      </c>
      <c r="C52" s="92"/>
      <c r="D52" s="93">
        <v>17.399999999999999</v>
      </c>
      <c r="E52" s="94" t="s">
        <v>848</v>
      </c>
      <c r="F52" s="95"/>
      <c r="G52" s="96">
        <f>SUM(D52*F52)</f>
        <v>0</v>
      </c>
      <c r="H52" s="38"/>
      <c r="I52" s="21"/>
      <c r="J52" s="21"/>
      <c r="K52" s="21"/>
      <c r="L52" s="21"/>
      <c r="M52" s="21"/>
      <c r="N52" s="21">
        <f t="shared" si="0"/>
        <v>0</v>
      </c>
      <c r="O52" s="21">
        <f t="shared" si="1"/>
        <v>0</v>
      </c>
      <c r="P52" s="21">
        <f t="shared" si="2"/>
        <v>0</v>
      </c>
      <c r="Q52" s="21">
        <f t="shared" si="3"/>
        <v>0</v>
      </c>
      <c r="U52" s="18"/>
    </row>
    <row r="53" spans="1:21" s="8" customFormat="1" ht="14" customHeight="1" x14ac:dyDescent="0.2">
      <c r="A53" s="119"/>
      <c r="B53" s="117"/>
      <c r="C53" s="92"/>
      <c r="D53" s="93"/>
      <c r="E53" s="94"/>
      <c r="F53" s="95"/>
      <c r="G53" s="96"/>
      <c r="H53" s="38"/>
      <c r="I53" s="21"/>
      <c r="J53" s="21"/>
      <c r="K53" s="21"/>
      <c r="L53" s="21"/>
      <c r="M53" s="21"/>
      <c r="N53" s="21">
        <f t="shared" si="0"/>
        <v>0</v>
      </c>
      <c r="O53" s="21">
        <f t="shared" si="1"/>
        <v>0</v>
      </c>
      <c r="P53" s="21">
        <f t="shared" si="2"/>
        <v>0</v>
      </c>
      <c r="Q53" s="21">
        <f t="shared" si="3"/>
        <v>0</v>
      </c>
      <c r="U53" s="18"/>
    </row>
    <row r="54" spans="1:21" s="8" customFormat="1" ht="43" x14ac:dyDescent="0.2">
      <c r="A54" s="119"/>
      <c r="B54" s="117" t="s">
        <v>879</v>
      </c>
      <c r="C54" s="92"/>
      <c r="D54" s="93">
        <v>5</v>
      </c>
      <c r="E54" s="94" t="s">
        <v>848</v>
      </c>
      <c r="F54" s="95"/>
      <c r="G54" s="96">
        <f>SUM(D54*F54)</f>
        <v>0</v>
      </c>
      <c r="H54" s="38"/>
      <c r="I54" s="21"/>
      <c r="J54" s="21"/>
      <c r="K54" s="21"/>
      <c r="L54" s="21"/>
      <c r="M54" s="21"/>
      <c r="N54" s="21">
        <f t="shared" si="0"/>
        <v>0</v>
      </c>
      <c r="O54" s="21">
        <f t="shared" si="1"/>
        <v>0</v>
      </c>
      <c r="P54" s="21">
        <f t="shared" si="2"/>
        <v>0</v>
      </c>
      <c r="Q54" s="21">
        <f t="shared" si="3"/>
        <v>0</v>
      </c>
      <c r="U54" s="18"/>
    </row>
    <row r="55" spans="1:21" s="8" customFormat="1" ht="12.75" customHeight="1" x14ac:dyDescent="0.2">
      <c r="A55" s="119"/>
      <c r="B55" s="117"/>
      <c r="C55" s="92"/>
      <c r="D55" s="93"/>
      <c r="E55" s="94"/>
      <c r="F55" s="95"/>
      <c r="G55" s="96"/>
      <c r="H55" s="38"/>
      <c r="I55" s="21"/>
      <c r="J55" s="21"/>
      <c r="K55" s="21"/>
      <c r="L55" s="21"/>
      <c r="M55" s="21"/>
      <c r="N55" s="21">
        <f t="shared" si="0"/>
        <v>0</v>
      </c>
      <c r="O55" s="21">
        <f t="shared" si="1"/>
        <v>0</v>
      </c>
      <c r="P55" s="21">
        <f t="shared" si="2"/>
        <v>0</v>
      </c>
      <c r="Q55" s="21">
        <f t="shared" si="3"/>
        <v>0</v>
      </c>
      <c r="U55" s="18"/>
    </row>
    <row r="56" spans="1:21" s="8" customFormat="1" ht="43" x14ac:dyDescent="0.2">
      <c r="A56" s="119"/>
      <c r="B56" s="117" t="s">
        <v>872</v>
      </c>
      <c r="C56" s="92"/>
      <c r="D56" s="93">
        <v>5</v>
      </c>
      <c r="E56" s="94" t="s">
        <v>848</v>
      </c>
      <c r="F56" s="95"/>
      <c r="G56" s="96">
        <f>SUM(D56*F56)</f>
        <v>0</v>
      </c>
      <c r="H56" s="38"/>
      <c r="I56" s="21"/>
      <c r="J56" s="21"/>
      <c r="K56" s="21"/>
      <c r="L56" s="21"/>
      <c r="M56" s="21"/>
      <c r="N56" s="21">
        <f t="shared" si="0"/>
        <v>0</v>
      </c>
      <c r="O56" s="21">
        <f t="shared" si="1"/>
        <v>0</v>
      </c>
      <c r="P56" s="21">
        <f t="shared" si="2"/>
        <v>0</v>
      </c>
      <c r="Q56" s="21">
        <f t="shared" si="3"/>
        <v>0</v>
      </c>
      <c r="U56" s="18"/>
    </row>
    <row r="57" spans="1:21" s="8" customFormat="1" ht="14" x14ac:dyDescent="0.2">
      <c r="A57" s="119"/>
      <c r="B57" s="117"/>
      <c r="C57" s="92"/>
      <c r="D57" s="93"/>
      <c r="E57" s="94"/>
      <c r="F57" s="95"/>
      <c r="G57" s="96"/>
      <c r="H57" s="38"/>
      <c r="I57" s="21"/>
      <c r="J57" s="21"/>
      <c r="K57" s="21"/>
      <c r="L57" s="21"/>
      <c r="M57" s="21"/>
      <c r="N57" s="21"/>
      <c r="O57" s="21"/>
      <c r="P57" s="21"/>
      <c r="Q57" s="21"/>
      <c r="U57" s="18"/>
    </row>
    <row r="58" spans="1:21" s="8" customFormat="1" ht="43" x14ac:dyDescent="0.2">
      <c r="A58" s="119"/>
      <c r="B58" s="117" t="s">
        <v>880</v>
      </c>
      <c r="C58" s="92"/>
      <c r="D58" s="93">
        <v>5</v>
      </c>
      <c r="E58" s="94" t="s">
        <v>848</v>
      </c>
      <c r="F58" s="95"/>
      <c r="G58" s="96">
        <f>SUM(D58*F58)</f>
        <v>0</v>
      </c>
      <c r="H58" s="38"/>
      <c r="I58" s="21"/>
      <c r="J58" s="21"/>
      <c r="K58" s="21"/>
      <c r="L58" s="21"/>
      <c r="M58" s="21"/>
      <c r="N58" s="21"/>
      <c r="O58" s="21"/>
      <c r="P58" s="21"/>
      <c r="Q58" s="21"/>
      <c r="U58" s="18"/>
    </row>
    <row r="59" spans="1:21" s="8" customFormat="1" ht="14" x14ac:dyDescent="0.2">
      <c r="A59" s="119"/>
      <c r="B59" s="117"/>
      <c r="C59" s="92"/>
      <c r="D59" s="93"/>
      <c r="E59" s="94"/>
      <c r="F59" s="95"/>
      <c r="G59" s="96"/>
      <c r="H59" s="38"/>
      <c r="I59" s="21"/>
      <c r="J59" s="21"/>
      <c r="K59" s="21"/>
      <c r="L59" s="21"/>
      <c r="M59" s="21"/>
      <c r="N59" s="21">
        <f t="shared" si="0"/>
        <v>0</v>
      </c>
      <c r="O59" s="21">
        <f t="shared" si="1"/>
        <v>0</v>
      </c>
      <c r="P59" s="21">
        <f t="shared" si="2"/>
        <v>0</v>
      </c>
      <c r="Q59" s="21">
        <f t="shared" si="3"/>
        <v>0</v>
      </c>
      <c r="U59" s="18"/>
    </row>
    <row r="60" spans="1:21" s="8" customFormat="1" ht="42" customHeight="1" x14ac:dyDescent="0.2">
      <c r="A60" s="119"/>
      <c r="B60" s="117" t="s">
        <v>873</v>
      </c>
      <c r="C60" s="92"/>
      <c r="D60" s="93">
        <v>5</v>
      </c>
      <c r="E60" s="94" t="s">
        <v>848</v>
      </c>
      <c r="F60" s="95"/>
      <c r="G60" s="96">
        <f>SUM(D60*F60)</f>
        <v>0</v>
      </c>
      <c r="H60" s="38"/>
      <c r="I60" s="21"/>
      <c r="J60" s="21"/>
      <c r="K60" s="21"/>
      <c r="L60" s="21"/>
      <c r="M60" s="21"/>
      <c r="N60" s="21">
        <f t="shared" si="0"/>
        <v>0</v>
      </c>
      <c r="O60" s="21">
        <f t="shared" si="1"/>
        <v>0</v>
      </c>
      <c r="P60" s="21">
        <f t="shared" si="2"/>
        <v>0</v>
      </c>
      <c r="Q60" s="21">
        <f t="shared" si="3"/>
        <v>0</v>
      </c>
      <c r="U60" s="18"/>
    </row>
    <row r="61" spans="1:21" s="8" customFormat="1" ht="14" customHeight="1" x14ac:dyDescent="0.2">
      <c r="A61" s="119"/>
      <c r="B61" s="117"/>
      <c r="C61" s="92"/>
      <c r="D61" s="93"/>
      <c r="E61" s="94"/>
      <c r="F61" s="95"/>
      <c r="G61" s="96"/>
      <c r="H61" s="38"/>
      <c r="I61" s="21"/>
      <c r="J61" s="21"/>
      <c r="K61" s="21"/>
      <c r="L61" s="21"/>
      <c r="M61" s="21"/>
      <c r="N61" s="21"/>
      <c r="O61" s="21"/>
      <c r="P61" s="21"/>
      <c r="Q61" s="21"/>
      <c r="U61" s="18"/>
    </row>
    <row r="62" spans="1:21" s="8" customFormat="1" ht="30" customHeight="1" x14ac:dyDescent="0.2">
      <c r="A62" s="119"/>
      <c r="B62" s="117" t="s">
        <v>875</v>
      </c>
      <c r="C62" s="92"/>
      <c r="D62" s="93">
        <v>5</v>
      </c>
      <c r="E62" s="94" t="s">
        <v>848</v>
      </c>
      <c r="F62" s="95"/>
      <c r="G62" s="96">
        <f>SUM(D62*F62)</f>
        <v>0</v>
      </c>
      <c r="H62" s="38"/>
      <c r="I62" s="21"/>
      <c r="J62" s="21"/>
      <c r="K62" s="21"/>
      <c r="L62" s="21"/>
      <c r="M62" s="21"/>
      <c r="N62" s="21"/>
      <c r="O62" s="21"/>
      <c r="P62" s="21"/>
      <c r="Q62" s="21"/>
      <c r="U62" s="18"/>
    </row>
    <row r="63" spans="1:21" s="8" customFormat="1" ht="14" customHeight="1" x14ac:dyDescent="0.2">
      <c r="A63" s="119"/>
      <c r="B63" s="117"/>
      <c r="C63" s="92"/>
      <c r="D63" s="93"/>
      <c r="E63" s="94"/>
      <c r="F63" s="95"/>
      <c r="G63" s="96"/>
      <c r="H63" s="38"/>
      <c r="I63" s="21"/>
      <c r="J63" s="21"/>
      <c r="K63" s="21"/>
      <c r="L63" s="21"/>
      <c r="M63" s="21"/>
      <c r="N63" s="21"/>
      <c r="O63" s="21"/>
      <c r="P63" s="21"/>
      <c r="Q63" s="21"/>
      <c r="U63" s="18"/>
    </row>
    <row r="64" spans="1:21" s="8" customFormat="1" ht="30" customHeight="1" x14ac:dyDescent="0.2">
      <c r="A64" s="119"/>
      <c r="B64" s="117" t="s">
        <v>876</v>
      </c>
      <c r="C64" s="92"/>
      <c r="D64" s="93">
        <v>5</v>
      </c>
      <c r="E64" s="94" t="s">
        <v>848</v>
      </c>
      <c r="F64" s="95"/>
      <c r="G64" s="96">
        <f>SUM(D64*F64)</f>
        <v>0</v>
      </c>
      <c r="H64" s="38"/>
      <c r="I64" s="21"/>
      <c r="J64" s="21"/>
      <c r="K64" s="21"/>
      <c r="L64" s="21"/>
      <c r="M64" s="21"/>
      <c r="N64" s="21"/>
      <c r="O64" s="21"/>
      <c r="P64" s="21"/>
      <c r="Q64" s="21"/>
      <c r="U64" s="18"/>
    </row>
    <row r="65" spans="1:21" s="8" customFormat="1" ht="14" customHeight="1" x14ac:dyDescent="0.2">
      <c r="A65" s="119"/>
      <c r="B65" s="117"/>
      <c r="C65" s="92"/>
      <c r="D65" s="93"/>
      <c r="E65" s="94"/>
      <c r="F65" s="95"/>
      <c r="G65" s="96"/>
      <c r="H65" s="38"/>
      <c r="I65" s="21"/>
      <c r="J65" s="21"/>
      <c r="K65" s="21"/>
      <c r="L65" s="21"/>
      <c r="M65" s="21"/>
      <c r="N65" s="21"/>
      <c r="O65" s="21"/>
      <c r="P65" s="21"/>
      <c r="Q65" s="21"/>
      <c r="U65" s="18"/>
    </row>
    <row r="66" spans="1:21" s="8" customFormat="1" ht="27" customHeight="1" x14ac:dyDescent="0.2">
      <c r="A66" s="119"/>
      <c r="B66" s="117" t="s">
        <v>1171</v>
      </c>
      <c r="C66" s="92"/>
      <c r="D66" s="93">
        <v>12</v>
      </c>
      <c r="E66" s="94" t="s">
        <v>877</v>
      </c>
      <c r="F66" s="95"/>
      <c r="G66" s="96">
        <f>SUM(D66*F66)</f>
        <v>0</v>
      </c>
      <c r="H66" s="38"/>
      <c r="I66" s="21"/>
      <c r="J66" s="21"/>
      <c r="K66" s="21"/>
      <c r="L66" s="21"/>
      <c r="M66" s="21"/>
      <c r="N66" s="21"/>
      <c r="O66" s="21"/>
      <c r="P66" s="21"/>
      <c r="Q66" s="21"/>
      <c r="U66" s="18"/>
    </row>
    <row r="67" spans="1:21" s="8" customFormat="1" ht="12.75" customHeight="1" x14ac:dyDescent="0.2">
      <c r="A67" s="119"/>
      <c r="B67" s="117"/>
      <c r="C67" s="92"/>
      <c r="D67" s="93"/>
      <c r="E67" s="94"/>
      <c r="F67" s="95"/>
      <c r="G67" s="96"/>
      <c r="H67" s="38"/>
      <c r="I67" s="21"/>
      <c r="J67" s="21"/>
      <c r="K67" s="21"/>
      <c r="L67" s="21"/>
      <c r="M67" s="21"/>
      <c r="N67" s="21"/>
      <c r="O67" s="21"/>
      <c r="P67" s="21"/>
      <c r="Q67" s="21"/>
      <c r="U67" s="18"/>
    </row>
    <row r="68" spans="1:21" s="8" customFormat="1" ht="27" customHeight="1" x14ac:dyDescent="0.2">
      <c r="A68" s="119"/>
      <c r="B68" s="117" t="s">
        <v>1170</v>
      </c>
      <c r="C68" s="92"/>
      <c r="D68" s="93">
        <v>12</v>
      </c>
      <c r="E68" s="94" t="s">
        <v>877</v>
      </c>
      <c r="F68" s="95"/>
      <c r="G68" s="96">
        <f>SUM(D68*F68)</f>
        <v>0</v>
      </c>
      <c r="H68" s="38"/>
      <c r="I68" s="21"/>
      <c r="J68" s="21"/>
      <c r="K68" s="21"/>
      <c r="L68" s="21"/>
      <c r="M68" s="21"/>
      <c r="N68" s="21"/>
      <c r="O68" s="21"/>
      <c r="P68" s="21"/>
      <c r="Q68" s="21"/>
      <c r="U68" s="18"/>
    </row>
    <row r="69" spans="1:21" s="8" customFormat="1" ht="14" x14ac:dyDescent="0.2">
      <c r="A69" s="119"/>
      <c r="B69" s="117"/>
      <c r="C69" s="92"/>
      <c r="D69" s="93"/>
      <c r="E69" s="94"/>
      <c r="F69" s="95"/>
      <c r="G69" s="96"/>
      <c r="H69" s="38"/>
      <c r="I69" s="21"/>
      <c r="J69" s="21"/>
      <c r="K69" s="21"/>
      <c r="L69" s="21"/>
      <c r="M69" s="21"/>
      <c r="N69" s="21">
        <f>I69*D69</f>
        <v>0</v>
      </c>
      <c r="O69" s="21">
        <f>J69*D69</f>
        <v>0</v>
      </c>
      <c r="P69" s="21">
        <f>K69*D69</f>
        <v>0</v>
      </c>
      <c r="Q69" s="21">
        <f>L69*D69</f>
        <v>0</v>
      </c>
      <c r="U69" s="18"/>
    </row>
    <row r="70" spans="1:21" s="8" customFormat="1" ht="15" x14ac:dyDescent="0.2">
      <c r="A70" s="119"/>
      <c r="B70" s="190" t="s">
        <v>850</v>
      </c>
      <c r="C70" s="92"/>
      <c r="D70" s="93"/>
      <c r="E70" s="94"/>
      <c r="F70" s="95"/>
      <c r="G70" s="96"/>
      <c r="H70" s="38"/>
      <c r="I70" s="21"/>
      <c r="J70" s="21"/>
      <c r="K70" s="21"/>
      <c r="L70" s="21"/>
      <c r="M70" s="21"/>
      <c r="N70" s="21"/>
      <c r="O70" s="21"/>
      <c r="P70" s="21"/>
      <c r="Q70" s="21"/>
      <c r="U70" s="18"/>
    </row>
    <row r="71" spans="1:21" s="8" customFormat="1" ht="14" x14ac:dyDescent="0.2">
      <c r="A71" s="119"/>
      <c r="B71" s="190"/>
      <c r="C71" s="92"/>
      <c r="D71" s="93"/>
      <c r="E71" s="94"/>
      <c r="F71" s="95"/>
      <c r="G71" s="96"/>
      <c r="H71" s="38"/>
      <c r="I71" s="21"/>
      <c r="J71" s="21"/>
      <c r="K71" s="21"/>
      <c r="L71" s="21"/>
      <c r="M71" s="21"/>
      <c r="N71" s="21"/>
      <c r="O71" s="21"/>
      <c r="P71" s="21"/>
      <c r="Q71" s="21"/>
      <c r="U71" s="18"/>
    </row>
    <row r="72" spans="1:21" s="8" customFormat="1" ht="43" x14ac:dyDescent="0.2">
      <c r="A72" s="119"/>
      <c r="B72" s="188" t="s">
        <v>851</v>
      </c>
      <c r="C72" s="92"/>
      <c r="D72" s="105"/>
      <c r="E72" s="94"/>
      <c r="F72" s="95"/>
      <c r="G72" s="96"/>
      <c r="H72" s="38"/>
      <c r="I72" s="21"/>
      <c r="J72" s="21"/>
      <c r="K72" s="21"/>
      <c r="L72" s="21"/>
      <c r="M72" s="21"/>
      <c r="N72" s="21"/>
      <c r="O72" s="21"/>
      <c r="P72" s="21"/>
      <c r="Q72" s="21"/>
      <c r="U72" s="18"/>
    </row>
    <row r="73" spans="1:21" s="8" customFormat="1" ht="14" x14ac:dyDescent="0.2">
      <c r="A73" s="119"/>
      <c r="B73" s="188"/>
      <c r="C73" s="92"/>
      <c r="D73" s="105"/>
      <c r="E73" s="94"/>
      <c r="F73" s="95"/>
      <c r="G73" s="96"/>
      <c r="H73" s="38"/>
      <c r="I73" s="21"/>
      <c r="J73" s="21"/>
      <c r="K73" s="21"/>
      <c r="L73" s="21"/>
      <c r="M73" s="21"/>
      <c r="N73" s="21"/>
      <c r="O73" s="21"/>
      <c r="P73" s="21"/>
      <c r="Q73" s="21"/>
      <c r="U73" s="18"/>
    </row>
    <row r="74" spans="1:21" s="8" customFormat="1" ht="123" customHeight="1" x14ac:dyDescent="0.2">
      <c r="A74" s="119"/>
      <c r="B74" s="188" t="s">
        <v>894</v>
      </c>
      <c r="C74" s="92"/>
      <c r="D74" s="105"/>
      <c r="E74" s="94"/>
      <c r="F74" s="95"/>
      <c r="G74" s="96"/>
      <c r="H74" s="38"/>
      <c r="I74" s="21"/>
      <c r="J74" s="21"/>
      <c r="K74" s="21"/>
      <c r="L74" s="21"/>
      <c r="M74" s="21"/>
      <c r="N74" s="21"/>
      <c r="O74" s="21"/>
      <c r="P74" s="21"/>
      <c r="Q74" s="21"/>
      <c r="U74" s="18"/>
    </row>
    <row r="75" spans="1:21" s="8" customFormat="1" ht="14" customHeight="1" x14ac:dyDescent="0.2">
      <c r="A75" s="119"/>
      <c r="B75" s="188"/>
      <c r="C75" s="92"/>
      <c r="D75" s="105"/>
      <c r="E75" s="94"/>
      <c r="F75" s="95"/>
      <c r="G75" s="96"/>
      <c r="H75" s="38"/>
      <c r="I75" s="21"/>
      <c r="J75" s="21"/>
      <c r="K75" s="21"/>
      <c r="L75" s="21"/>
      <c r="M75" s="21"/>
      <c r="N75" s="21"/>
      <c r="O75" s="21"/>
      <c r="P75" s="21"/>
      <c r="Q75" s="21"/>
      <c r="U75" s="18"/>
    </row>
    <row r="76" spans="1:21" s="8" customFormat="1" ht="31" customHeight="1" x14ac:dyDescent="0.2">
      <c r="A76" s="119"/>
      <c r="B76" s="188" t="s">
        <v>895</v>
      </c>
      <c r="C76" s="92"/>
      <c r="D76" s="105"/>
      <c r="E76" s="94"/>
      <c r="F76" s="95"/>
      <c r="G76" s="96"/>
      <c r="H76" s="38"/>
      <c r="I76" s="21"/>
      <c r="J76" s="21"/>
      <c r="K76" s="21"/>
      <c r="L76" s="21"/>
      <c r="M76" s="21"/>
      <c r="N76" s="21"/>
      <c r="O76" s="21"/>
      <c r="P76" s="21"/>
      <c r="Q76" s="21"/>
      <c r="U76" s="18"/>
    </row>
    <row r="77" spans="1:21" s="8" customFormat="1" ht="14" x14ac:dyDescent="0.2">
      <c r="A77" s="119"/>
      <c r="B77" s="188"/>
      <c r="C77" s="92"/>
      <c r="D77" s="105"/>
      <c r="E77" s="94"/>
      <c r="F77" s="95"/>
      <c r="G77" s="96"/>
      <c r="H77" s="38"/>
      <c r="I77" s="21"/>
      <c r="J77" s="21"/>
      <c r="K77" s="21"/>
      <c r="L77" s="21"/>
      <c r="M77" s="21"/>
      <c r="N77" s="21"/>
      <c r="O77" s="21"/>
      <c r="P77" s="21"/>
      <c r="Q77" s="21"/>
      <c r="U77" s="18"/>
    </row>
    <row r="78" spans="1:21" s="8" customFormat="1" ht="15" x14ac:dyDescent="0.2">
      <c r="A78" s="119"/>
      <c r="B78" s="187" t="s">
        <v>852</v>
      </c>
      <c r="C78" s="92"/>
      <c r="D78" s="105"/>
      <c r="E78" s="94"/>
      <c r="F78" s="95"/>
      <c r="G78" s="96"/>
      <c r="H78" s="38"/>
      <c r="I78" s="21"/>
      <c r="J78" s="21"/>
      <c r="K78" s="21"/>
      <c r="L78" s="21"/>
      <c r="M78" s="21"/>
      <c r="N78" s="21"/>
      <c r="O78" s="21"/>
      <c r="P78" s="21"/>
      <c r="Q78" s="21"/>
      <c r="U78" s="18"/>
    </row>
    <row r="79" spans="1:21" s="8" customFormat="1" ht="14" x14ac:dyDescent="0.2">
      <c r="A79" s="119"/>
      <c r="B79" s="188"/>
      <c r="C79" s="92"/>
      <c r="D79" s="105"/>
      <c r="E79" s="94"/>
      <c r="F79" s="95"/>
      <c r="G79" s="96"/>
      <c r="H79" s="38"/>
      <c r="I79" s="21"/>
      <c r="J79" s="21"/>
      <c r="K79" s="21"/>
      <c r="L79" s="21"/>
      <c r="M79" s="21"/>
      <c r="N79" s="21"/>
      <c r="O79" s="21"/>
      <c r="P79" s="21"/>
      <c r="Q79" s="21"/>
      <c r="U79" s="18"/>
    </row>
    <row r="80" spans="1:21" s="8" customFormat="1" ht="43" x14ac:dyDescent="0.2">
      <c r="A80" s="119"/>
      <c r="B80" s="117" t="s">
        <v>853</v>
      </c>
      <c r="C80" s="92"/>
      <c r="D80" s="93">
        <v>21.6</v>
      </c>
      <c r="E80" s="94" t="s">
        <v>848</v>
      </c>
      <c r="F80" s="95"/>
      <c r="G80" s="96">
        <f>SUM(D80*F80)</f>
        <v>0</v>
      </c>
      <c r="H80" s="38"/>
      <c r="I80" s="21"/>
      <c r="J80" s="21"/>
      <c r="K80" s="21"/>
      <c r="L80" s="21"/>
      <c r="M80" s="21"/>
      <c r="N80" s="21"/>
      <c r="O80" s="21"/>
      <c r="P80" s="21"/>
      <c r="Q80" s="21"/>
      <c r="U80" s="18"/>
    </row>
    <row r="81" spans="1:21" s="8" customFormat="1" ht="14" x14ac:dyDescent="0.2">
      <c r="A81" s="119"/>
      <c r="B81" s="117"/>
      <c r="C81" s="92"/>
      <c r="D81" s="93"/>
      <c r="E81" s="94"/>
      <c r="F81" s="95"/>
      <c r="G81" s="96"/>
      <c r="H81" s="38"/>
      <c r="I81" s="21"/>
      <c r="J81" s="21"/>
      <c r="K81" s="21"/>
      <c r="L81" s="21"/>
      <c r="M81" s="21"/>
      <c r="N81" s="21"/>
      <c r="O81" s="21"/>
      <c r="P81" s="21"/>
      <c r="Q81" s="21"/>
      <c r="U81" s="18"/>
    </row>
    <row r="82" spans="1:21" s="8" customFormat="1" ht="44" customHeight="1" x14ac:dyDescent="0.2">
      <c r="A82" s="119"/>
      <c r="B82" s="117" t="s">
        <v>881</v>
      </c>
      <c r="C82" s="92"/>
      <c r="D82" s="93">
        <v>21.6</v>
      </c>
      <c r="E82" s="94" t="s">
        <v>848</v>
      </c>
      <c r="F82" s="95"/>
      <c r="G82" s="96">
        <f>SUM(D82*F82)</f>
        <v>0</v>
      </c>
      <c r="H82" s="38"/>
      <c r="I82" s="21"/>
      <c r="J82" s="21"/>
      <c r="K82" s="21"/>
      <c r="L82" s="21"/>
      <c r="M82" s="21"/>
      <c r="N82" s="21"/>
      <c r="O82" s="21"/>
      <c r="P82" s="21"/>
      <c r="Q82" s="21"/>
      <c r="U82" s="18"/>
    </row>
    <row r="83" spans="1:21" s="8" customFormat="1" ht="14" x14ac:dyDescent="0.2">
      <c r="A83" s="119"/>
      <c r="B83" s="117"/>
      <c r="C83" s="92"/>
      <c r="D83" s="93"/>
      <c r="E83" s="94"/>
      <c r="F83" s="95"/>
      <c r="G83" s="96"/>
      <c r="H83" s="38"/>
      <c r="I83" s="21"/>
      <c r="J83" s="21"/>
      <c r="K83" s="21"/>
      <c r="L83" s="21"/>
      <c r="M83" s="21"/>
      <c r="N83" s="21"/>
      <c r="O83" s="21"/>
      <c r="P83" s="21"/>
      <c r="Q83" s="21"/>
      <c r="U83" s="18"/>
    </row>
    <row r="84" spans="1:21" s="8" customFormat="1" ht="14" x14ac:dyDescent="0.2">
      <c r="A84" s="119"/>
      <c r="B84" s="117"/>
      <c r="C84" s="92"/>
      <c r="D84" s="93"/>
      <c r="E84" s="94"/>
      <c r="F84" s="95"/>
      <c r="G84" s="96"/>
      <c r="H84" s="38"/>
      <c r="I84" s="21"/>
      <c r="J84" s="21"/>
      <c r="K84" s="21"/>
      <c r="L84" s="21"/>
      <c r="M84" s="21"/>
      <c r="N84" s="21" t="e">
        <f>#REF!*I3</f>
        <v>#REF!</v>
      </c>
      <c r="O84" s="30" t="e">
        <f>#REF!*1.1</f>
        <v>#REF!</v>
      </c>
      <c r="P84" s="30" t="e">
        <f>#REF!*1.1</f>
        <v>#REF!</v>
      </c>
      <c r="Q84" s="30" t="e">
        <f>#REF!</f>
        <v>#REF!</v>
      </c>
      <c r="U84" s="18"/>
    </row>
    <row r="85" spans="1:21" ht="15" x14ac:dyDescent="0.2">
      <c r="A85" s="119"/>
      <c r="B85" s="187" t="s">
        <v>882</v>
      </c>
      <c r="C85" s="92"/>
      <c r="D85" s="93"/>
      <c r="E85" s="94"/>
      <c r="F85" s="95"/>
      <c r="G85" s="96"/>
      <c r="H85" s="38"/>
      <c r="I85" s="26"/>
      <c r="J85" s="26"/>
      <c r="K85" s="26"/>
      <c r="L85" s="26"/>
      <c r="M85" s="26"/>
      <c r="N85" s="27"/>
      <c r="O85" s="27"/>
      <c r="P85" s="27"/>
      <c r="Q85" s="27"/>
      <c r="U85" s="19"/>
    </row>
    <row r="86" spans="1:21" ht="14" x14ac:dyDescent="0.2">
      <c r="A86" s="119"/>
      <c r="B86" s="187"/>
      <c r="C86" s="92"/>
      <c r="D86" s="93"/>
      <c r="E86" s="94"/>
      <c r="F86" s="95"/>
      <c r="G86" s="96"/>
      <c r="H86" s="38"/>
      <c r="I86" s="26"/>
      <c r="J86" s="26"/>
      <c r="K86" s="26"/>
      <c r="L86" s="26"/>
      <c r="M86" s="26"/>
      <c r="N86" s="27"/>
      <c r="O86" s="27"/>
      <c r="P86" s="27"/>
      <c r="Q86" s="27"/>
      <c r="U86" s="19"/>
    </row>
    <row r="87" spans="1:21" ht="57" x14ac:dyDescent="0.2">
      <c r="A87" s="119"/>
      <c r="B87" s="117" t="s">
        <v>897</v>
      </c>
      <c r="C87" s="92"/>
      <c r="D87" s="93">
        <v>5</v>
      </c>
      <c r="E87" s="94" t="s">
        <v>848</v>
      </c>
      <c r="F87" s="95"/>
      <c r="G87" s="96">
        <f>SUM(D87*F87)</f>
        <v>0</v>
      </c>
      <c r="H87" s="38"/>
      <c r="I87" s="26"/>
      <c r="J87" s="26"/>
      <c r="K87" s="26"/>
      <c r="L87" s="26"/>
      <c r="M87" s="26"/>
      <c r="N87" s="27"/>
      <c r="O87" s="27"/>
      <c r="P87" s="27"/>
      <c r="Q87" s="27"/>
      <c r="U87" s="19"/>
    </row>
    <row r="88" spans="1:21" ht="14" x14ac:dyDescent="0.2">
      <c r="A88" s="119"/>
      <c r="B88" s="117"/>
      <c r="C88" s="92"/>
      <c r="D88" s="93"/>
      <c r="E88" s="94"/>
      <c r="F88" s="95"/>
      <c r="G88" s="96"/>
      <c r="H88" s="38"/>
      <c r="I88" s="26"/>
      <c r="J88" s="26"/>
      <c r="K88" s="26"/>
      <c r="L88" s="26"/>
      <c r="M88" s="26"/>
      <c r="N88" s="27"/>
      <c r="O88" s="27"/>
      <c r="P88" s="27"/>
      <c r="Q88" s="27"/>
      <c r="U88" s="19"/>
    </row>
    <row r="89" spans="1:21" ht="43" x14ac:dyDescent="0.2">
      <c r="A89" s="119"/>
      <c r="B89" s="189" t="s">
        <v>896</v>
      </c>
      <c r="C89" s="92"/>
      <c r="D89" s="93">
        <v>1.7</v>
      </c>
      <c r="E89" s="94" t="s">
        <v>848</v>
      </c>
      <c r="F89" s="95"/>
      <c r="G89" s="96">
        <f>SUM(D89*F89)</f>
        <v>0</v>
      </c>
      <c r="H89" s="38"/>
      <c r="I89" s="26"/>
      <c r="J89" s="26"/>
      <c r="K89" s="26"/>
      <c r="L89" s="26"/>
      <c r="M89" s="26"/>
      <c r="N89" s="27"/>
      <c r="O89" s="27"/>
      <c r="P89" s="27"/>
      <c r="Q89" s="27"/>
      <c r="U89" s="19"/>
    </row>
    <row r="90" spans="1:21" ht="14" x14ac:dyDescent="0.2">
      <c r="A90" s="119"/>
      <c r="B90" s="189"/>
      <c r="C90" s="92"/>
      <c r="D90" s="93"/>
      <c r="E90" s="94"/>
      <c r="F90" s="95"/>
      <c r="G90" s="96"/>
      <c r="H90" s="38"/>
      <c r="I90" s="26"/>
      <c r="J90" s="26"/>
      <c r="K90" s="26"/>
      <c r="L90" s="26"/>
      <c r="M90" s="26"/>
      <c r="N90" s="27"/>
      <c r="O90" s="27"/>
      <c r="P90" s="27"/>
      <c r="Q90" s="27"/>
      <c r="U90" s="19"/>
    </row>
    <row r="91" spans="1:21" ht="57" x14ac:dyDescent="0.2">
      <c r="A91" s="119"/>
      <c r="B91" s="117" t="s">
        <v>898</v>
      </c>
      <c r="C91" s="92"/>
      <c r="D91" s="93">
        <v>5</v>
      </c>
      <c r="E91" s="94" t="s">
        <v>848</v>
      </c>
      <c r="F91" s="95"/>
      <c r="G91" s="96">
        <f>SUM(D91*F91)</f>
        <v>0</v>
      </c>
      <c r="H91" s="38"/>
      <c r="I91" s="26"/>
      <c r="J91" s="26"/>
      <c r="K91" s="26"/>
      <c r="L91" s="26"/>
      <c r="M91" s="26"/>
      <c r="N91" s="27"/>
      <c r="O91" s="27"/>
      <c r="P91" s="27"/>
      <c r="Q91" s="27"/>
      <c r="U91" s="19"/>
    </row>
    <row r="92" spans="1:21" ht="14" x14ac:dyDescent="0.2">
      <c r="A92" s="119"/>
      <c r="B92" s="189"/>
      <c r="C92" s="92"/>
      <c r="D92" s="93"/>
      <c r="E92" s="94"/>
      <c r="F92" s="95"/>
      <c r="G92" s="96"/>
      <c r="H92" s="38"/>
      <c r="I92" s="26"/>
      <c r="J92" s="26"/>
      <c r="K92" s="26"/>
      <c r="L92" s="26"/>
      <c r="M92" s="26"/>
      <c r="N92" s="27"/>
      <c r="O92" s="27"/>
      <c r="P92" s="27"/>
      <c r="Q92" s="27"/>
      <c r="U92" s="19"/>
    </row>
    <row r="93" spans="1:21" ht="43" x14ac:dyDescent="0.2">
      <c r="A93" s="119"/>
      <c r="B93" s="189" t="s">
        <v>896</v>
      </c>
      <c r="C93" s="92"/>
      <c r="D93" s="93">
        <v>1.7</v>
      </c>
      <c r="E93" s="94" t="s">
        <v>848</v>
      </c>
      <c r="F93" s="95"/>
      <c r="G93" s="96">
        <f>SUM(D93*F93)</f>
        <v>0</v>
      </c>
      <c r="H93" s="38"/>
      <c r="I93" s="26"/>
      <c r="J93" s="26"/>
      <c r="K93" s="26"/>
      <c r="L93" s="26"/>
      <c r="M93" s="26"/>
      <c r="N93" s="27"/>
      <c r="O93" s="27"/>
      <c r="P93" s="27"/>
      <c r="Q93" s="27"/>
      <c r="U93" s="19"/>
    </row>
    <row r="94" spans="1:21" ht="14" x14ac:dyDescent="0.2">
      <c r="A94" s="119"/>
      <c r="B94" s="117"/>
      <c r="C94" s="92"/>
      <c r="D94" s="93"/>
      <c r="E94" s="94"/>
      <c r="F94" s="95"/>
      <c r="G94" s="96"/>
      <c r="H94" s="26"/>
      <c r="I94" s="26"/>
      <c r="J94" s="26"/>
      <c r="K94" s="26"/>
      <c r="L94" s="26"/>
      <c r="M94" s="26"/>
      <c r="N94" s="27"/>
      <c r="O94" s="27"/>
      <c r="P94" s="27"/>
      <c r="Q94" s="31" t="e">
        <f>Q84+P84+O84+N84</f>
        <v>#REF!</v>
      </c>
      <c r="U94" s="19"/>
    </row>
    <row r="95" spans="1:21" ht="57" x14ac:dyDescent="0.2">
      <c r="A95" s="119"/>
      <c r="B95" s="117" t="s">
        <v>892</v>
      </c>
      <c r="C95" s="92"/>
      <c r="D95" s="115">
        <v>4</v>
      </c>
      <c r="E95" s="94" t="s">
        <v>848</v>
      </c>
      <c r="F95" s="95"/>
      <c r="G95" s="96">
        <f>SUM(D95*F95)</f>
        <v>0</v>
      </c>
      <c r="H95" s="26"/>
      <c r="I95" s="26"/>
      <c r="J95" s="26"/>
      <c r="K95" s="26"/>
      <c r="L95" s="26"/>
      <c r="M95" s="26"/>
      <c r="N95" s="27"/>
      <c r="O95" s="27"/>
      <c r="P95" s="27"/>
      <c r="Q95" s="27"/>
      <c r="U95" s="19"/>
    </row>
    <row r="96" spans="1:21" ht="14" x14ac:dyDescent="0.2">
      <c r="A96" s="119"/>
      <c r="B96" s="117"/>
      <c r="C96" s="92"/>
      <c r="D96" s="115"/>
      <c r="E96" s="94"/>
      <c r="F96" s="95"/>
      <c r="G96" s="96"/>
      <c r="H96" s="26"/>
      <c r="I96" s="26"/>
      <c r="J96" s="26"/>
      <c r="K96" s="26"/>
      <c r="L96" s="26"/>
      <c r="M96" s="26"/>
      <c r="N96" s="27"/>
      <c r="O96" s="27"/>
      <c r="P96" s="24" t="s">
        <v>29</v>
      </c>
      <c r="Q96" s="31" t="e">
        <f>Q94-#REF!</f>
        <v>#REF!</v>
      </c>
      <c r="U96" s="19"/>
    </row>
    <row r="97" spans="1:21" ht="43" x14ac:dyDescent="0.2">
      <c r="A97" s="119"/>
      <c r="B97" s="189" t="s">
        <v>854</v>
      </c>
      <c r="C97" s="92"/>
      <c r="D97" s="93">
        <v>2</v>
      </c>
      <c r="E97" s="94" t="s">
        <v>847</v>
      </c>
      <c r="F97" s="95"/>
      <c r="G97" s="96">
        <f>SUM(D97*F97)</f>
        <v>0</v>
      </c>
      <c r="N97" s="20"/>
      <c r="O97" s="20"/>
      <c r="P97" s="20"/>
      <c r="Q97" s="20"/>
      <c r="U97" s="19"/>
    </row>
    <row r="98" spans="1:21" ht="14" x14ac:dyDescent="0.2">
      <c r="A98" s="119"/>
      <c r="B98" s="117"/>
      <c r="C98" s="92"/>
      <c r="D98" s="115"/>
      <c r="E98" s="94"/>
      <c r="F98" s="95"/>
      <c r="G98" s="96"/>
      <c r="N98" s="20"/>
      <c r="O98" s="20"/>
      <c r="P98" s="20"/>
      <c r="Q98" s="20"/>
      <c r="U98" s="19"/>
    </row>
    <row r="99" spans="1:21" ht="44" customHeight="1" x14ac:dyDescent="0.15">
      <c r="A99" s="119"/>
      <c r="B99" s="117" t="s">
        <v>893</v>
      </c>
      <c r="C99" s="92"/>
      <c r="D99" s="115">
        <v>4</v>
      </c>
      <c r="E99" s="94" t="s">
        <v>848</v>
      </c>
      <c r="F99" s="95"/>
      <c r="G99" s="96">
        <f>SUM(D99*F99)</f>
        <v>0</v>
      </c>
      <c r="U99" s="19"/>
    </row>
    <row r="100" spans="1:21" x14ac:dyDescent="0.15">
      <c r="A100" s="119"/>
      <c r="B100" s="117"/>
      <c r="C100" s="92"/>
      <c r="D100" s="115"/>
      <c r="E100" s="94"/>
      <c r="F100" s="95"/>
      <c r="G100" s="96"/>
    </row>
    <row r="101" spans="1:21" ht="42" x14ac:dyDescent="0.15">
      <c r="A101" s="119"/>
      <c r="B101" s="189" t="s">
        <v>854</v>
      </c>
      <c r="C101" s="92"/>
      <c r="D101" s="93">
        <v>2</v>
      </c>
      <c r="E101" s="94" t="s">
        <v>847</v>
      </c>
      <c r="F101" s="95"/>
      <c r="G101" s="96">
        <f>SUM(D101*F101)</f>
        <v>0</v>
      </c>
    </row>
    <row r="102" spans="1:21" x14ac:dyDescent="0.15">
      <c r="A102" s="119"/>
      <c r="B102" s="117"/>
      <c r="C102" s="92"/>
      <c r="D102" s="115"/>
      <c r="E102" s="94"/>
      <c r="F102" s="95"/>
      <c r="G102" s="96"/>
    </row>
    <row r="103" spans="1:21" x14ac:dyDescent="0.15">
      <c r="A103" s="119"/>
      <c r="B103" s="189"/>
      <c r="C103" s="92"/>
      <c r="D103" s="93"/>
      <c r="E103" s="94"/>
      <c r="F103" s="95"/>
      <c r="G103" s="96"/>
    </row>
    <row r="104" spans="1:21" ht="14" x14ac:dyDescent="0.15">
      <c r="A104" s="119"/>
      <c r="B104" s="190" t="s">
        <v>884</v>
      </c>
      <c r="C104" s="92"/>
      <c r="D104" s="93"/>
      <c r="E104" s="94"/>
      <c r="F104" s="95"/>
      <c r="G104" s="96"/>
    </row>
    <row r="105" spans="1:21" x14ac:dyDescent="0.15">
      <c r="A105" s="119"/>
      <c r="B105" s="184"/>
      <c r="C105" s="92"/>
      <c r="D105" s="93"/>
      <c r="E105" s="94"/>
      <c r="F105" s="95"/>
      <c r="G105" s="96"/>
    </row>
    <row r="106" spans="1:21" ht="39" customHeight="1" x14ac:dyDescent="0.15">
      <c r="A106" s="119"/>
      <c r="B106" s="188" t="s">
        <v>855</v>
      </c>
      <c r="C106" s="92"/>
      <c r="D106" s="105"/>
      <c r="E106" s="94"/>
      <c r="F106" s="95"/>
      <c r="G106" s="96"/>
    </row>
    <row r="107" spans="1:21" x14ac:dyDescent="0.15">
      <c r="A107" s="119"/>
      <c r="B107" s="117"/>
      <c r="C107" s="92"/>
      <c r="D107" s="93"/>
      <c r="E107" s="94"/>
      <c r="F107" s="95"/>
      <c r="G107" s="96"/>
    </row>
    <row r="108" spans="1:21" ht="92" customHeight="1" x14ac:dyDescent="0.15">
      <c r="A108" s="119"/>
      <c r="B108" s="188" t="s">
        <v>903</v>
      </c>
      <c r="C108" s="92"/>
      <c r="D108" s="105"/>
      <c r="E108" s="94"/>
      <c r="F108" s="95"/>
      <c r="G108" s="96"/>
    </row>
    <row r="109" spans="1:21" x14ac:dyDescent="0.15">
      <c r="A109" s="119"/>
      <c r="B109" s="188"/>
      <c r="C109" s="92"/>
      <c r="D109" s="105"/>
      <c r="E109" s="94"/>
      <c r="F109" s="95"/>
      <c r="G109" s="96"/>
    </row>
    <row r="110" spans="1:21" ht="28" x14ac:dyDescent="0.15">
      <c r="A110" s="119"/>
      <c r="B110" s="188" t="s">
        <v>899</v>
      </c>
      <c r="C110" s="92"/>
      <c r="D110" s="93"/>
      <c r="E110" s="94"/>
      <c r="F110" s="95"/>
      <c r="G110" s="96"/>
    </row>
    <row r="111" spans="1:21" x14ac:dyDescent="0.15">
      <c r="A111" s="119"/>
      <c r="B111" s="188"/>
      <c r="C111" s="92"/>
      <c r="D111" s="93"/>
      <c r="E111" s="94"/>
      <c r="F111" s="95"/>
      <c r="G111" s="96"/>
    </row>
    <row r="112" spans="1:21" ht="28" x14ac:dyDescent="0.15">
      <c r="A112" s="119"/>
      <c r="B112" s="188" t="s">
        <v>904</v>
      </c>
      <c r="C112" s="92"/>
      <c r="D112" s="93"/>
      <c r="E112" s="94"/>
      <c r="F112" s="95"/>
      <c r="G112" s="96"/>
    </row>
    <row r="113" spans="1:7" x14ac:dyDescent="0.15">
      <c r="A113" s="119"/>
      <c r="B113" s="188"/>
      <c r="C113" s="92"/>
      <c r="D113" s="93"/>
      <c r="E113" s="94"/>
      <c r="F113" s="95"/>
      <c r="G113" s="96"/>
    </row>
    <row r="114" spans="1:7" ht="14" x14ac:dyDescent="0.15">
      <c r="A114" s="119"/>
      <c r="B114" s="187" t="s">
        <v>2</v>
      </c>
      <c r="C114" s="92"/>
      <c r="D114" s="93"/>
      <c r="E114" s="94"/>
      <c r="F114" s="95"/>
      <c r="G114" s="96"/>
    </row>
    <row r="115" spans="1:7" x14ac:dyDescent="0.15">
      <c r="A115" s="119"/>
      <c r="B115" s="117"/>
      <c r="C115" s="92"/>
      <c r="D115" s="93"/>
      <c r="E115" s="94"/>
      <c r="F115" s="95"/>
      <c r="G115" s="96"/>
    </row>
    <row r="116" spans="1:7" ht="29" customHeight="1" x14ac:dyDescent="0.15">
      <c r="A116" s="119"/>
      <c r="B116" s="117" t="s">
        <v>883</v>
      </c>
      <c r="C116" s="92"/>
      <c r="D116" s="93">
        <v>2</v>
      </c>
      <c r="E116" s="94" t="s">
        <v>847</v>
      </c>
      <c r="F116" s="95"/>
      <c r="G116" s="96">
        <f>SUM(D116*F116)</f>
        <v>0</v>
      </c>
    </row>
    <row r="117" spans="1:7" x14ac:dyDescent="0.15">
      <c r="A117" s="119"/>
      <c r="B117" s="117"/>
      <c r="C117" s="92"/>
      <c r="D117" s="93"/>
      <c r="E117" s="94"/>
      <c r="F117" s="95"/>
      <c r="G117" s="96"/>
    </row>
    <row r="118" spans="1:7" ht="53" customHeight="1" x14ac:dyDescent="0.15">
      <c r="A118" s="119"/>
      <c r="B118" s="191" t="s">
        <v>885</v>
      </c>
      <c r="C118" s="92"/>
      <c r="D118" s="93">
        <v>5</v>
      </c>
      <c r="E118" s="94" t="s">
        <v>848</v>
      </c>
      <c r="F118" s="95"/>
      <c r="G118" s="96">
        <f>SUM(D118*F118)</f>
        <v>0</v>
      </c>
    </row>
    <row r="119" spans="1:7" x14ac:dyDescent="0.15">
      <c r="A119" s="119"/>
      <c r="B119" s="117"/>
      <c r="C119" s="92"/>
      <c r="D119" s="93"/>
      <c r="E119" s="94"/>
      <c r="F119" s="95"/>
      <c r="G119" s="96"/>
    </row>
    <row r="120" spans="1:7" ht="53" customHeight="1" x14ac:dyDescent="0.15">
      <c r="A120" s="119"/>
      <c r="B120" s="191" t="s">
        <v>886</v>
      </c>
      <c r="C120" s="92"/>
      <c r="D120" s="93">
        <v>5</v>
      </c>
      <c r="E120" s="94" t="s">
        <v>848</v>
      </c>
      <c r="F120" s="95"/>
      <c r="G120" s="96">
        <f>SUM(D120*F120)</f>
        <v>0</v>
      </c>
    </row>
    <row r="121" spans="1:7" x14ac:dyDescent="0.15">
      <c r="A121" s="119"/>
      <c r="B121" s="117"/>
      <c r="C121" s="92"/>
      <c r="D121" s="93"/>
      <c r="E121" s="94"/>
      <c r="F121" s="95"/>
      <c r="G121" s="96"/>
    </row>
    <row r="122" spans="1:7" ht="42" x14ac:dyDescent="0.15">
      <c r="A122" s="119"/>
      <c r="B122" s="117" t="s">
        <v>887</v>
      </c>
      <c r="C122" s="92"/>
      <c r="D122" s="93"/>
      <c r="E122" s="94" t="s">
        <v>1</v>
      </c>
      <c r="F122" s="95"/>
      <c r="G122" s="96">
        <f>SUM(D122*F122)</f>
        <v>0</v>
      </c>
    </row>
    <row r="123" spans="1:7" x14ac:dyDescent="0.15">
      <c r="A123" s="119"/>
      <c r="B123" s="117"/>
      <c r="C123" s="92"/>
      <c r="D123" s="93"/>
      <c r="E123" s="94"/>
      <c r="F123" s="95"/>
      <c r="G123" s="96"/>
    </row>
    <row r="124" spans="1:7" ht="34" customHeight="1" x14ac:dyDescent="0.15">
      <c r="A124" s="119"/>
      <c r="B124" s="117" t="s">
        <v>856</v>
      </c>
      <c r="C124" s="92"/>
      <c r="D124" s="93">
        <v>7.8</v>
      </c>
      <c r="E124" s="94" t="s">
        <v>848</v>
      </c>
      <c r="F124" s="95"/>
      <c r="G124" s="96">
        <f>SUM(D124*F124)</f>
        <v>0</v>
      </c>
    </row>
    <row r="125" spans="1:7" x14ac:dyDescent="0.15">
      <c r="A125" s="119"/>
      <c r="B125" s="117"/>
      <c r="C125" s="92"/>
      <c r="D125" s="93"/>
      <c r="E125" s="94"/>
      <c r="F125" s="95"/>
      <c r="G125" s="96"/>
    </row>
    <row r="126" spans="1:7" ht="43" customHeight="1" x14ac:dyDescent="0.15">
      <c r="A126" s="119"/>
      <c r="B126" s="191" t="s">
        <v>888</v>
      </c>
      <c r="C126" s="92"/>
      <c r="D126" s="93">
        <v>8</v>
      </c>
      <c r="E126" s="94" t="s">
        <v>848</v>
      </c>
      <c r="F126" s="95"/>
      <c r="G126" s="96">
        <f>SUM(D126*F126)</f>
        <v>0</v>
      </c>
    </row>
    <row r="127" spans="1:7" x14ac:dyDescent="0.15">
      <c r="A127" s="119"/>
      <c r="B127" s="117"/>
      <c r="C127" s="92"/>
      <c r="D127" s="93"/>
      <c r="E127" s="94"/>
      <c r="F127" s="95"/>
      <c r="G127" s="96"/>
    </row>
    <row r="128" spans="1:7" ht="56" x14ac:dyDescent="0.15">
      <c r="A128" s="119"/>
      <c r="B128" s="192" t="s">
        <v>889</v>
      </c>
      <c r="C128" s="92"/>
      <c r="D128" s="93">
        <v>10</v>
      </c>
      <c r="E128" s="94" t="s">
        <v>848</v>
      </c>
      <c r="F128" s="95"/>
      <c r="G128" s="96">
        <f>SUM(D128*F128)</f>
        <v>0</v>
      </c>
    </row>
    <row r="129" spans="1:7" x14ac:dyDescent="0.15">
      <c r="A129" s="119"/>
      <c r="B129" s="191"/>
      <c r="C129" s="92"/>
      <c r="D129" s="93"/>
      <c r="E129" s="94"/>
      <c r="F129" s="95"/>
      <c r="G129" s="96"/>
    </row>
    <row r="130" spans="1:7" ht="14" x14ac:dyDescent="0.15">
      <c r="A130" s="119"/>
      <c r="B130" s="193" t="s">
        <v>890</v>
      </c>
      <c r="C130" s="92"/>
      <c r="D130" s="93"/>
      <c r="E130" s="94"/>
      <c r="F130" s="95"/>
      <c r="G130" s="96"/>
    </row>
    <row r="131" spans="1:7" x14ac:dyDescent="0.15">
      <c r="A131" s="119"/>
      <c r="B131" s="191"/>
      <c r="C131" s="92"/>
      <c r="D131" s="93"/>
      <c r="E131" s="94"/>
      <c r="F131" s="95"/>
      <c r="G131" s="96"/>
    </row>
    <row r="132" spans="1:7" ht="106" customHeight="1" x14ac:dyDescent="0.15">
      <c r="A132" s="119"/>
      <c r="B132" s="117" t="s">
        <v>902</v>
      </c>
      <c r="C132" s="92"/>
      <c r="D132" s="93">
        <v>10</v>
      </c>
      <c r="E132" s="94" t="s">
        <v>848</v>
      </c>
      <c r="F132" s="95"/>
      <c r="G132" s="96">
        <f>SUM(D132*F132)</f>
        <v>0</v>
      </c>
    </row>
    <row r="133" spans="1:7" x14ac:dyDescent="0.15">
      <c r="A133" s="119"/>
      <c r="B133" s="117"/>
      <c r="C133" s="92"/>
      <c r="D133" s="93"/>
      <c r="E133" s="94"/>
      <c r="F133" s="95"/>
      <c r="G133" s="96"/>
    </row>
    <row r="134" spans="1:7" ht="110" customHeight="1" x14ac:dyDescent="0.15">
      <c r="A134" s="119"/>
      <c r="B134" s="117" t="s">
        <v>900</v>
      </c>
      <c r="C134" s="92"/>
      <c r="D134" s="93">
        <v>10</v>
      </c>
      <c r="E134" s="94" t="s">
        <v>848</v>
      </c>
      <c r="F134" s="95"/>
      <c r="G134" s="96">
        <f>SUM(D134*F134)</f>
        <v>0</v>
      </c>
    </row>
    <row r="135" spans="1:7" x14ac:dyDescent="0.15">
      <c r="A135" s="119"/>
      <c r="B135" s="189"/>
      <c r="C135" s="92"/>
      <c r="D135" s="93"/>
      <c r="E135" s="94"/>
      <c r="F135" s="95"/>
      <c r="G135" s="96"/>
    </row>
    <row r="136" spans="1:7" ht="42" x14ac:dyDescent="0.15">
      <c r="A136" s="119"/>
      <c r="B136" s="189" t="s">
        <v>901</v>
      </c>
      <c r="C136" s="92"/>
      <c r="D136" s="93">
        <v>2</v>
      </c>
      <c r="E136" s="94" t="s">
        <v>847</v>
      </c>
      <c r="F136" s="95"/>
      <c r="G136" s="96">
        <f>SUM(D136*F136)</f>
        <v>0</v>
      </c>
    </row>
    <row r="137" spans="1:7" x14ac:dyDescent="0.15">
      <c r="A137" s="119"/>
      <c r="B137" s="117"/>
      <c r="C137" s="92"/>
      <c r="D137" s="93"/>
      <c r="E137" s="94"/>
      <c r="F137" s="95"/>
      <c r="G137" s="96"/>
    </row>
    <row r="138" spans="1:7" ht="28" x14ac:dyDescent="0.15">
      <c r="A138" s="119"/>
      <c r="B138" s="178" t="s">
        <v>891</v>
      </c>
      <c r="C138" s="92"/>
      <c r="D138" s="93">
        <v>2</v>
      </c>
      <c r="E138" s="94" t="s">
        <v>847</v>
      </c>
      <c r="F138" s="95"/>
      <c r="G138" s="96">
        <f>SUM(D138*F138)</f>
        <v>0</v>
      </c>
    </row>
    <row r="139" spans="1:7" x14ac:dyDescent="0.15">
      <c r="A139" s="119"/>
      <c r="B139" s="191"/>
      <c r="C139" s="92"/>
      <c r="D139" s="93"/>
      <c r="E139" s="94"/>
      <c r="F139" s="95"/>
      <c r="G139" s="96"/>
    </row>
    <row r="140" spans="1:7" ht="28" x14ac:dyDescent="0.15">
      <c r="A140" s="119"/>
      <c r="B140" s="178" t="s">
        <v>857</v>
      </c>
      <c r="C140" s="92"/>
      <c r="D140" s="93">
        <v>1</v>
      </c>
      <c r="E140" s="94" t="s">
        <v>847</v>
      </c>
      <c r="F140" s="95"/>
      <c r="G140" s="96">
        <f>SUM(D140*F140)</f>
        <v>0</v>
      </c>
    </row>
    <row r="141" spans="1:7" x14ac:dyDescent="0.15">
      <c r="A141" s="119"/>
      <c r="B141" s="178"/>
      <c r="C141" s="92"/>
      <c r="D141" s="93"/>
      <c r="E141" s="94"/>
      <c r="F141" s="95"/>
      <c r="G141" s="96"/>
    </row>
    <row r="142" spans="1:7" ht="14" x14ac:dyDescent="0.15">
      <c r="A142" s="119"/>
      <c r="B142" s="108" t="s">
        <v>971</v>
      </c>
      <c r="C142" s="92"/>
      <c r="D142" s="93"/>
      <c r="E142" s="94"/>
      <c r="F142" s="95"/>
      <c r="G142" s="96"/>
    </row>
    <row r="143" spans="1:7" x14ac:dyDescent="0.15">
      <c r="A143" s="119"/>
      <c r="B143" s="178"/>
      <c r="C143" s="92"/>
      <c r="D143" s="93"/>
      <c r="E143" s="94"/>
      <c r="F143" s="95"/>
      <c r="G143" s="96"/>
    </row>
    <row r="144" spans="1:7" ht="56" x14ac:dyDescent="0.15">
      <c r="A144" s="119"/>
      <c r="B144" s="178" t="s">
        <v>1172</v>
      </c>
      <c r="C144" s="92"/>
      <c r="D144" s="93"/>
      <c r="E144" s="94" t="s">
        <v>1</v>
      </c>
      <c r="F144" s="95"/>
      <c r="G144" s="107">
        <v>1200</v>
      </c>
    </row>
    <row r="145" spans="1:7" x14ac:dyDescent="0.15">
      <c r="A145" s="119"/>
      <c r="B145" s="178"/>
      <c r="C145" s="92"/>
      <c r="D145" s="93"/>
      <c r="E145" s="94"/>
      <c r="F145" s="95"/>
      <c r="G145" s="96"/>
    </row>
    <row r="146" spans="1:7" x14ac:dyDescent="0.15">
      <c r="A146" s="119"/>
      <c r="B146" s="191"/>
      <c r="C146" s="92"/>
      <c r="D146" s="93"/>
      <c r="E146" s="94"/>
      <c r="F146" s="95"/>
      <c r="G146" s="96"/>
    </row>
    <row r="147" spans="1:7" ht="14" x14ac:dyDescent="0.15">
      <c r="A147" s="119"/>
      <c r="B147" s="184" t="s">
        <v>858</v>
      </c>
      <c r="C147" s="92"/>
      <c r="D147" s="93"/>
      <c r="E147" s="94"/>
      <c r="F147" s="95"/>
      <c r="G147" s="96"/>
    </row>
    <row r="148" spans="1:7" x14ac:dyDescent="0.15">
      <c r="A148" s="119"/>
      <c r="B148" s="117"/>
      <c r="C148" s="92"/>
      <c r="D148" s="93"/>
      <c r="E148" s="94"/>
      <c r="F148" s="95"/>
      <c r="G148" s="96"/>
    </row>
    <row r="149" spans="1:7" ht="28" x14ac:dyDescent="0.15">
      <c r="A149" s="119"/>
      <c r="B149" s="117" t="s">
        <v>992</v>
      </c>
      <c r="C149" s="92"/>
      <c r="D149" s="93"/>
      <c r="E149" s="94" t="s">
        <v>1</v>
      </c>
      <c r="F149" s="95"/>
      <c r="G149" s="107">
        <v>1000</v>
      </c>
    </row>
    <row r="150" spans="1:7" x14ac:dyDescent="0.15">
      <c r="A150" s="119"/>
      <c r="B150" s="117"/>
      <c r="C150" s="92"/>
      <c r="D150" s="93"/>
      <c r="E150" s="94"/>
      <c r="F150" s="95"/>
      <c r="G150" s="96"/>
    </row>
    <row r="151" spans="1:7" ht="28" x14ac:dyDescent="0.15">
      <c r="A151" s="119"/>
      <c r="B151" s="117" t="s">
        <v>906</v>
      </c>
      <c r="C151" s="92"/>
      <c r="D151" s="93"/>
      <c r="E151" s="94" t="s">
        <v>1</v>
      </c>
      <c r="F151" s="95"/>
      <c r="G151" s="107">
        <v>1500</v>
      </c>
    </row>
    <row r="152" spans="1:7" x14ac:dyDescent="0.15">
      <c r="A152" s="119"/>
      <c r="B152" s="117"/>
      <c r="C152" s="92"/>
      <c r="D152" s="93"/>
      <c r="E152" s="94"/>
      <c r="F152" s="95"/>
      <c r="G152" s="107"/>
    </row>
    <row r="153" spans="1:7" ht="15" customHeight="1" x14ac:dyDescent="0.15">
      <c r="A153" s="119"/>
      <c r="B153" s="117" t="s">
        <v>908</v>
      </c>
      <c r="C153" s="92"/>
      <c r="D153" s="93">
        <v>4</v>
      </c>
      <c r="E153" s="94" t="s">
        <v>877</v>
      </c>
      <c r="F153" s="95"/>
      <c r="G153" s="96">
        <f>SUM(D153*F153)</f>
        <v>0</v>
      </c>
    </row>
    <row r="154" spans="1:7" x14ac:dyDescent="0.15">
      <c r="A154" s="119"/>
      <c r="B154" s="117"/>
      <c r="C154" s="92"/>
      <c r="D154" s="93"/>
      <c r="E154" s="94"/>
      <c r="F154" s="95"/>
      <c r="G154" s="107"/>
    </row>
    <row r="155" spans="1:7" ht="28" x14ac:dyDescent="0.15">
      <c r="A155" s="119"/>
      <c r="B155" s="117" t="s">
        <v>907</v>
      </c>
      <c r="C155" s="92"/>
      <c r="D155" s="93">
        <v>4</v>
      </c>
      <c r="E155" s="94" t="s">
        <v>877</v>
      </c>
      <c r="F155" s="95"/>
      <c r="G155" s="96">
        <f>SUM(D155*F155)</f>
        <v>0</v>
      </c>
    </row>
    <row r="156" spans="1:7" x14ac:dyDescent="0.15">
      <c r="A156" s="119"/>
      <c r="B156" s="117"/>
      <c r="C156" s="92"/>
      <c r="D156" s="93"/>
      <c r="E156" s="94"/>
      <c r="F156" s="95"/>
      <c r="G156" s="107"/>
    </row>
    <row r="157" spans="1:7" x14ac:dyDescent="0.15">
      <c r="A157" s="119"/>
      <c r="B157" s="117"/>
      <c r="C157" s="92"/>
      <c r="D157" s="93"/>
      <c r="E157" s="94"/>
      <c r="F157" s="95"/>
      <c r="G157" s="107"/>
    </row>
    <row r="158" spans="1:7" ht="14" x14ac:dyDescent="0.15">
      <c r="A158" s="119"/>
      <c r="B158" s="184" t="s">
        <v>909</v>
      </c>
      <c r="C158" s="92"/>
      <c r="D158" s="93"/>
      <c r="E158" s="94"/>
      <c r="F158" s="95"/>
      <c r="G158" s="113"/>
    </row>
    <row r="159" spans="1:7" x14ac:dyDescent="0.15">
      <c r="A159" s="119"/>
      <c r="B159" s="184"/>
      <c r="C159" s="92"/>
      <c r="D159" s="93"/>
      <c r="E159" s="94"/>
      <c r="F159" s="95"/>
      <c r="G159" s="194"/>
    </row>
    <row r="160" spans="1:7" ht="28" x14ac:dyDescent="0.15">
      <c r="A160" s="119"/>
      <c r="B160" s="117" t="s">
        <v>970</v>
      </c>
      <c r="C160" s="92"/>
      <c r="D160" s="93"/>
      <c r="E160" s="94" t="s">
        <v>1</v>
      </c>
      <c r="F160" s="95"/>
      <c r="G160" s="194">
        <f>SUM(D160*F160)</f>
        <v>0</v>
      </c>
    </row>
    <row r="161" spans="1:7" x14ac:dyDescent="0.15">
      <c r="A161" s="119"/>
      <c r="B161" s="117"/>
      <c r="C161" s="92"/>
      <c r="D161" s="93"/>
      <c r="E161" s="94"/>
      <c r="F161" s="95"/>
      <c r="G161" s="194"/>
    </row>
    <row r="162" spans="1:7" ht="28" x14ac:dyDescent="0.15">
      <c r="A162" s="119"/>
      <c r="B162" s="117" t="s">
        <v>969</v>
      </c>
      <c r="C162" s="92"/>
      <c r="D162" s="93"/>
      <c r="E162" s="94" t="s">
        <v>1</v>
      </c>
      <c r="F162" s="95"/>
      <c r="G162" s="194">
        <f>SUM(D162*F162)</f>
        <v>0</v>
      </c>
    </row>
    <row r="163" spans="1:7" x14ac:dyDescent="0.15">
      <c r="A163" s="119"/>
      <c r="B163" s="117"/>
      <c r="C163" s="92"/>
      <c r="D163" s="93"/>
      <c r="E163" s="94"/>
      <c r="F163" s="95"/>
      <c r="G163" s="194"/>
    </row>
    <row r="164" spans="1:7" ht="14" x14ac:dyDescent="0.15">
      <c r="A164" s="119"/>
      <c r="B164" s="184" t="s">
        <v>966</v>
      </c>
      <c r="C164" s="92"/>
      <c r="D164" s="93"/>
      <c r="E164" s="94"/>
      <c r="F164" s="95"/>
      <c r="G164" s="194"/>
    </row>
    <row r="165" spans="1:7" x14ac:dyDescent="0.15">
      <c r="A165" s="119"/>
      <c r="B165" s="184"/>
      <c r="C165" s="92"/>
      <c r="D165" s="93"/>
      <c r="E165" s="94"/>
      <c r="F165" s="95"/>
      <c r="G165" s="194"/>
    </row>
    <row r="166" spans="1:7" ht="15" customHeight="1" x14ac:dyDescent="0.15">
      <c r="A166" s="119"/>
      <c r="B166" s="117" t="s">
        <v>967</v>
      </c>
      <c r="C166" s="92"/>
      <c r="D166" s="93"/>
      <c r="E166" s="94" t="s">
        <v>1</v>
      </c>
      <c r="F166" s="95"/>
      <c r="G166" s="194">
        <f>SUM(D166*F166)</f>
        <v>0</v>
      </c>
    </row>
    <row r="167" spans="1:7" x14ac:dyDescent="0.15">
      <c r="A167" s="119"/>
      <c r="B167" s="117"/>
      <c r="C167" s="92"/>
      <c r="D167" s="93"/>
      <c r="E167" s="94"/>
      <c r="F167" s="95"/>
      <c r="G167" s="194"/>
    </row>
    <row r="168" spans="1:7" ht="28" x14ac:dyDescent="0.15">
      <c r="A168" s="119"/>
      <c r="B168" s="117" t="s">
        <v>968</v>
      </c>
      <c r="C168" s="92"/>
      <c r="D168" s="93"/>
      <c r="E168" s="94" t="s">
        <v>1</v>
      </c>
      <c r="F168" s="95"/>
      <c r="G168" s="194">
        <f>SUM(D168*F168)</f>
        <v>0</v>
      </c>
    </row>
    <row r="169" spans="1:7" x14ac:dyDescent="0.15">
      <c r="A169" s="119"/>
      <c r="B169" s="117"/>
      <c r="C169" s="92"/>
      <c r="D169" s="93"/>
      <c r="E169" s="94"/>
      <c r="F169" s="95"/>
      <c r="G169" s="194"/>
    </row>
    <row r="170" spans="1:7" x14ac:dyDescent="0.15">
      <c r="A170" s="119"/>
      <c r="B170" s="118"/>
      <c r="C170" s="92"/>
      <c r="D170" s="93"/>
      <c r="E170" s="94"/>
      <c r="F170" s="95"/>
      <c r="G170" s="195"/>
    </row>
    <row r="171" spans="1:7" ht="14" x14ac:dyDescent="0.15">
      <c r="A171" s="119"/>
      <c r="B171" s="118" t="s">
        <v>0</v>
      </c>
      <c r="C171" s="92"/>
      <c r="D171" s="93"/>
      <c r="E171" s="94"/>
      <c r="F171" s="95"/>
      <c r="G171" s="111">
        <f>SUM(G2:G168)</f>
        <v>5150</v>
      </c>
    </row>
    <row r="172" spans="1:7" ht="14" thickBot="1" x14ac:dyDescent="0.2">
      <c r="A172" s="119"/>
      <c r="B172" s="118"/>
      <c r="C172" s="92"/>
      <c r="D172" s="93"/>
      <c r="E172" s="94"/>
      <c r="F172" s="95"/>
      <c r="G172" s="112"/>
    </row>
    <row r="173" spans="1:7" ht="14" thickTop="1" x14ac:dyDescent="0.15">
      <c r="A173" s="196"/>
      <c r="B173" s="118"/>
      <c r="C173" s="92"/>
      <c r="D173" s="93"/>
      <c r="E173" s="94"/>
      <c r="F173" s="95"/>
      <c r="G173" s="96"/>
    </row>
    <row r="174" spans="1:7" ht="14" x14ac:dyDescent="0.15">
      <c r="A174" s="7"/>
      <c r="B174" s="118"/>
      <c r="C174" s="92"/>
      <c r="D174" s="93"/>
      <c r="E174" s="94"/>
      <c r="F174" s="95"/>
      <c r="G174" s="96"/>
    </row>
  </sheetData>
  <pageMargins left="0.74803149606299213" right="0.55118110236220474" top="1.2598425196850394" bottom="0.98425196850393704" header="0.51181102362204722" footer="0.51181102362204722"/>
  <pageSetup paperSize="9" scale="61" fitToHeight="4" orientation="portrait" r:id="rId1"/>
  <headerFooter alignWithMargins="0">
    <oddHeader>&amp;L&amp;"Calibri (Body),Bold"Truro Cathedral - St Mary's Aisle Project&amp;R&amp;"Calibri (Body),Bold"Section B - Temporary Works_x000D__x000D_£/p        .</oddHeader>
    <oddFooter>&amp;C&amp;"Calibri,Regular"B/&amp;p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9F7C5-C342-A141-80C2-80AC02BEBE67}">
  <sheetPr>
    <pageSetUpPr fitToPage="1"/>
  </sheetPr>
  <dimension ref="A1:U45"/>
  <sheetViews>
    <sheetView view="pageBreakPreview" zoomScaleSheetLayoutView="100" workbookViewId="0">
      <selection activeCell="G42" sqref="G42"/>
    </sheetView>
  </sheetViews>
  <sheetFormatPr baseColWidth="10" defaultColWidth="8.83203125" defaultRowHeight="13" x14ac:dyDescent="0.15"/>
  <cols>
    <col min="1" max="1" width="6.33203125" style="16" customWidth="1"/>
    <col min="2" max="2" width="55.5" style="6" customWidth="1"/>
    <col min="3" max="3" width="0.5" style="1" customWidth="1"/>
    <col min="4" max="4" width="6.83203125" style="2" customWidth="1"/>
    <col min="5" max="5" width="4.5" style="3" customWidth="1"/>
    <col min="6" max="6" width="8.6640625" style="4" customWidth="1"/>
    <col min="7" max="7" width="10.83203125" style="35" customWidth="1"/>
    <col min="8" max="8" width="5.6640625" style="5" customWidth="1"/>
    <col min="9" max="12" width="11.6640625" style="5" hidden="1" customWidth="1"/>
    <col min="13" max="13" width="5.6640625" style="5" hidden="1" customWidth="1"/>
    <col min="14" max="17" width="11.6640625" style="5" hidden="1" customWidth="1"/>
    <col min="18" max="16384" width="8.83203125" style="5"/>
  </cols>
  <sheetData>
    <row r="1" spans="1:21" s="8" customFormat="1" ht="17" x14ac:dyDescent="0.2">
      <c r="A1" s="119"/>
      <c r="B1" s="91" t="s">
        <v>1105</v>
      </c>
      <c r="C1" s="92"/>
      <c r="D1" s="93"/>
      <c r="E1" s="94"/>
      <c r="F1" s="95"/>
      <c r="G1" s="96"/>
      <c r="H1" s="38"/>
      <c r="I1" s="37" t="s">
        <v>25</v>
      </c>
      <c r="J1" s="22" t="s">
        <v>26</v>
      </c>
      <c r="K1" s="22" t="s">
        <v>27</v>
      </c>
      <c r="L1" s="22" t="s">
        <v>28</v>
      </c>
      <c r="M1" s="21"/>
      <c r="N1" s="22" t="s">
        <v>25</v>
      </c>
      <c r="O1" s="22" t="s">
        <v>26</v>
      </c>
      <c r="P1" s="22" t="s">
        <v>27</v>
      </c>
      <c r="Q1" s="22" t="s">
        <v>28</v>
      </c>
      <c r="U1" s="18"/>
    </row>
    <row r="2" spans="1:21" s="8" customFormat="1" ht="14" x14ac:dyDescent="0.2">
      <c r="A2" s="119"/>
      <c r="B2" s="97"/>
      <c r="C2" s="98"/>
      <c r="D2" s="93"/>
      <c r="E2" s="94"/>
      <c r="F2" s="95"/>
      <c r="G2" s="96"/>
      <c r="H2" s="38"/>
      <c r="I2" s="21"/>
      <c r="J2" s="21"/>
      <c r="K2" s="21"/>
      <c r="L2" s="21"/>
      <c r="M2" s="21"/>
      <c r="N2" s="21"/>
      <c r="O2" s="21"/>
      <c r="P2" s="21"/>
      <c r="Q2" s="21"/>
      <c r="U2" s="18"/>
    </row>
    <row r="3" spans="1:21" s="8" customFormat="1" ht="15" x14ac:dyDescent="0.2">
      <c r="A3" s="119"/>
      <c r="B3" s="183" t="s">
        <v>840</v>
      </c>
      <c r="C3" s="92"/>
      <c r="D3" s="93"/>
      <c r="E3" s="94"/>
      <c r="F3" s="95"/>
      <c r="G3" s="96"/>
      <c r="H3" s="38"/>
      <c r="I3" s="28">
        <v>31.38</v>
      </c>
      <c r="J3" s="25" t="s">
        <v>35</v>
      </c>
      <c r="K3" s="21"/>
      <c r="L3" s="21"/>
      <c r="M3" s="21"/>
      <c r="N3" s="21"/>
      <c r="O3" s="21"/>
      <c r="P3" s="21"/>
      <c r="Q3" s="21"/>
      <c r="U3" s="18"/>
    </row>
    <row r="4" spans="1:21" s="8" customFormat="1" ht="14" x14ac:dyDescent="0.2">
      <c r="A4" s="119"/>
      <c r="B4" s="184"/>
      <c r="C4" s="92"/>
      <c r="D4" s="93"/>
      <c r="E4" s="94"/>
      <c r="F4" s="95"/>
      <c r="G4" s="96"/>
      <c r="H4" s="38"/>
      <c r="I4" s="21"/>
      <c r="J4" s="21"/>
      <c r="K4" s="21"/>
      <c r="L4" s="21"/>
      <c r="M4" s="21"/>
      <c r="N4" s="21"/>
      <c r="O4" s="21"/>
      <c r="P4" s="21"/>
      <c r="Q4" s="21"/>
      <c r="U4" s="18"/>
    </row>
    <row r="5" spans="1:21" s="8" customFormat="1" ht="30" customHeight="1" x14ac:dyDescent="0.2">
      <c r="A5" s="119"/>
      <c r="B5" s="117" t="s">
        <v>1106</v>
      </c>
      <c r="C5" s="92"/>
      <c r="D5" s="105">
        <v>1</v>
      </c>
      <c r="E5" s="94" t="s">
        <v>1</v>
      </c>
      <c r="F5" s="95"/>
      <c r="G5" s="96">
        <f>SUM(D5*F5)</f>
        <v>0</v>
      </c>
      <c r="H5" s="38"/>
      <c r="I5" s="21"/>
      <c r="J5" s="21"/>
      <c r="K5" s="21"/>
      <c r="L5" s="21"/>
      <c r="M5" s="21"/>
      <c r="N5" s="21"/>
      <c r="O5" s="21"/>
      <c r="P5" s="21"/>
      <c r="Q5" s="21"/>
      <c r="U5" s="18"/>
    </row>
    <row r="6" spans="1:21" s="8" customFormat="1" ht="14" customHeight="1" x14ac:dyDescent="0.2">
      <c r="A6" s="119"/>
      <c r="B6" s="117"/>
      <c r="C6" s="92"/>
      <c r="D6" s="93"/>
      <c r="E6" s="94"/>
      <c r="F6" s="95"/>
      <c r="G6" s="96"/>
      <c r="H6" s="38"/>
      <c r="I6" s="21"/>
      <c r="J6" s="21"/>
      <c r="K6" s="21"/>
      <c r="L6" s="21"/>
      <c r="M6" s="21"/>
      <c r="N6" s="21"/>
      <c r="O6" s="21"/>
      <c r="P6" s="21"/>
      <c r="Q6" s="21"/>
      <c r="U6" s="18"/>
    </row>
    <row r="7" spans="1:21" s="8" customFormat="1" ht="33" customHeight="1" x14ac:dyDescent="0.2">
      <c r="A7" s="119"/>
      <c r="B7" s="117" t="s">
        <v>841</v>
      </c>
      <c r="C7" s="92"/>
      <c r="D7" s="105">
        <v>1</v>
      </c>
      <c r="E7" s="94" t="s">
        <v>1</v>
      </c>
      <c r="F7" s="95"/>
      <c r="G7" s="96">
        <f>SUM(D7*F7)</f>
        <v>0</v>
      </c>
      <c r="H7" s="38"/>
      <c r="I7" s="21"/>
      <c r="J7" s="21"/>
      <c r="K7" s="21"/>
      <c r="L7" s="21"/>
      <c r="M7" s="21"/>
      <c r="N7" s="21"/>
      <c r="O7" s="21"/>
      <c r="P7" s="21"/>
      <c r="Q7" s="21"/>
      <c r="U7" s="18"/>
    </row>
    <row r="8" spans="1:21" s="8" customFormat="1" ht="15" customHeight="1" x14ac:dyDescent="0.2">
      <c r="A8" s="119"/>
      <c r="B8" s="117"/>
      <c r="C8" s="92"/>
      <c r="D8" s="105"/>
      <c r="E8" s="94"/>
      <c r="F8" s="95"/>
      <c r="G8" s="96"/>
      <c r="H8" s="38"/>
      <c r="I8" s="21"/>
      <c r="J8" s="21"/>
      <c r="K8" s="21"/>
      <c r="L8" s="21"/>
      <c r="M8" s="21"/>
      <c r="N8" s="21"/>
      <c r="O8" s="21"/>
      <c r="P8" s="21"/>
      <c r="Q8" s="21"/>
      <c r="U8" s="18"/>
    </row>
    <row r="9" spans="1:21" s="8" customFormat="1" ht="34" customHeight="1" x14ac:dyDescent="0.2">
      <c r="A9" s="119"/>
      <c r="B9" s="116" t="s">
        <v>1109</v>
      </c>
      <c r="C9" s="92"/>
      <c r="D9" s="105"/>
      <c r="E9" s="94"/>
      <c r="F9" s="95"/>
      <c r="G9" s="96"/>
      <c r="H9" s="38"/>
      <c r="I9" s="21"/>
      <c r="J9" s="21"/>
      <c r="K9" s="21"/>
      <c r="L9" s="21"/>
      <c r="M9" s="21"/>
      <c r="N9" s="21"/>
      <c r="O9" s="21"/>
      <c r="P9" s="21"/>
      <c r="Q9" s="21"/>
      <c r="U9" s="18"/>
    </row>
    <row r="10" spans="1:21" s="8" customFormat="1" ht="14" x14ac:dyDescent="0.2">
      <c r="A10" s="119"/>
      <c r="B10" s="117"/>
      <c r="C10" s="92"/>
      <c r="D10" s="93"/>
      <c r="E10" s="94"/>
      <c r="F10" s="95"/>
      <c r="G10" s="96"/>
      <c r="H10" s="38"/>
      <c r="I10" s="21"/>
      <c r="J10" s="21"/>
      <c r="K10" s="21"/>
      <c r="L10" s="21"/>
      <c r="M10" s="21"/>
      <c r="N10" s="21"/>
      <c r="O10" s="21"/>
      <c r="P10" s="21"/>
      <c r="Q10" s="21"/>
      <c r="U10" s="18"/>
    </row>
    <row r="11" spans="1:21" s="8" customFormat="1" ht="15" x14ac:dyDescent="0.2">
      <c r="A11" s="119"/>
      <c r="B11" s="184" t="s">
        <v>2</v>
      </c>
      <c r="C11" s="92"/>
      <c r="D11" s="93"/>
      <c r="E11" s="94"/>
      <c r="F11" s="95"/>
      <c r="G11" s="96"/>
      <c r="H11" s="38"/>
      <c r="I11" s="21"/>
      <c r="J11" s="21"/>
      <c r="K11" s="21"/>
      <c r="L11" s="21"/>
      <c r="M11" s="21"/>
      <c r="N11" s="21"/>
      <c r="O11" s="21"/>
      <c r="P11" s="21"/>
      <c r="Q11" s="21"/>
      <c r="U11" s="18"/>
    </row>
    <row r="12" spans="1:21" s="8" customFormat="1" ht="14" x14ac:dyDescent="0.2">
      <c r="A12" s="119"/>
      <c r="B12" s="117"/>
      <c r="C12" s="92"/>
      <c r="D12" s="93"/>
      <c r="E12" s="94"/>
      <c r="F12" s="95"/>
      <c r="G12" s="96"/>
      <c r="H12" s="38"/>
      <c r="I12" s="21"/>
      <c r="J12" s="21"/>
      <c r="K12" s="21"/>
      <c r="L12" s="21"/>
      <c r="M12" s="21"/>
      <c r="N12" s="21"/>
      <c r="O12" s="21"/>
      <c r="P12" s="21"/>
      <c r="Q12" s="21"/>
      <c r="U12" s="18"/>
    </row>
    <row r="13" spans="1:21" s="8" customFormat="1" ht="29" x14ac:dyDescent="0.2">
      <c r="A13" s="119"/>
      <c r="B13" s="117" t="s">
        <v>842</v>
      </c>
      <c r="C13" s="92"/>
      <c r="D13" s="105">
        <v>1</v>
      </c>
      <c r="E13" s="94" t="s">
        <v>1</v>
      </c>
      <c r="F13" s="95"/>
      <c r="G13" s="96">
        <f>SUM(D13*F13)</f>
        <v>0</v>
      </c>
      <c r="H13" s="38"/>
      <c r="I13" s="21"/>
      <c r="J13" s="21"/>
      <c r="K13" s="21"/>
      <c r="L13" s="21"/>
      <c r="M13" s="21"/>
      <c r="N13" s="21"/>
      <c r="O13" s="21"/>
      <c r="P13" s="21"/>
      <c r="Q13" s="21"/>
      <c r="U13" s="18"/>
    </row>
    <row r="14" spans="1:21" s="8" customFormat="1" ht="14" customHeight="1" x14ac:dyDescent="0.2">
      <c r="A14" s="119"/>
      <c r="B14" s="117"/>
      <c r="C14" s="92"/>
      <c r="D14" s="93"/>
      <c r="E14" s="94"/>
      <c r="F14" s="95"/>
      <c r="G14" s="96"/>
      <c r="H14" s="38"/>
      <c r="I14" s="21"/>
      <c r="J14" s="21"/>
      <c r="K14" s="21"/>
      <c r="L14" s="21"/>
      <c r="M14" s="21"/>
      <c r="N14" s="21"/>
      <c r="O14" s="21"/>
      <c r="P14" s="21"/>
      <c r="Q14" s="21"/>
      <c r="U14" s="18"/>
    </row>
    <row r="15" spans="1:21" s="8" customFormat="1" ht="31" customHeight="1" x14ac:dyDescent="0.2">
      <c r="A15" s="119"/>
      <c r="B15" s="117" t="s">
        <v>843</v>
      </c>
      <c r="C15" s="185"/>
      <c r="D15" s="105">
        <v>1</v>
      </c>
      <c r="E15" s="94" t="s">
        <v>1</v>
      </c>
      <c r="F15" s="95"/>
      <c r="G15" s="96">
        <f>SUM(D15*F15)</f>
        <v>0</v>
      </c>
      <c r="H15" s="38"/>
      <c r="I15" s="21"/>
      <c r="J15" s="21"/>
      <c r="K15" s="21"/>
      <c r="L15" s="21"/>
      <c r="M15" s="21"/>
      <c r="N15" s="21"/>
      <c r="O15" s="21"/>
      <c r="P15" s="21"/>
      <c r="Q15" s="21"/>
      <c r="U15" s="18"/>
    </row>
    <row r="16" spans="1:21" s="8" customFormat="1" ht="20" customHeight="1" x14ac:dyDescent="0.2">
      <c r="A16" s="119"/>
      <c r="B16" s="117"/>
      <c r="C16" s="92"/>
      <c r="D16" s="93"/>
      <c r="E16" s="94"/>
      <c r="F16" s="95"/>
      <c r="G16" s="96"/>
      <c r="H16" s="38"/>
      <c r="I16" s="21"/>
      <c r="J16" s="21"/>
      <c r="K16" s="21"/>
      <c r="L16" s="21"/>
      <c r="M16" s="21"/>
      <c r="N16" s="21"/>
      <c r="O16" s="21"/>
      <c r="P16" s="21"/>
      <c r="Q16" s="21"/>
      <c r="U16" s="18"/>
    </row>
    <row r="17" spans="1:21" s="8" customFormat="1" ht="83" customHeight="1" x14ac:dyDescent="0.2">
      <c r="A17" s="119"/>
      <c r="B17" s="117" t="s">
        <v>845</v>
      </c>
      <c r="C17" s="185"/>
      <c r="D17" s="105">
        <v>1</v>
      </c>
      <c r="E17" s="94" t="s">
        <v>1</v>
      </c>
      <c r="F17" s="95"/>
      <c r="G17" s="96">
        <f>SUM(D17*F17)</f>
        <v>0</v>
      </c>
      <c r="H17" s="38"/>
      <c r="I17" s="21"/>
      <c r="J17" s="21"/>
      <c r="K17" s="21"/>
      <c r="L17" s="21"/>
      <c r="M17" s="21"/>
      <c r="N17" s="21"/>
      <c r="O17" s="21"/>
      <c r="P17" s="21"/>
      <c r="Q17" s="21"/>
      <c r="U17" s="18"/>
    </row>
    <row r="18" spans="1:21" s="8" customFormat="1" ht="14" customHeight="1" x14ac:dyDescent="0.2">
      <c r="A18" s="119"/>
      <c r="B18" s="117"/>
      <c r="C18" s="185"/>
      <c r="D18" s="105"/>
      <c r="E18" s="94"/>
      <c r="F18" s="95"/>
      <c r="G18" s="96"/>
      <c r="H18" s="38"/>
      <c r="I18" s="21"/>
      <c r="J18" s="21"/>
      <c r="K18" s="21"/>
      <c r="L18" s="21"/>
      <c r="M18" s="21"/>
      <c r="N18" s="21"/>
      <c r="O18" s="21"/>
      <c r="P18" s="21"/>
      <c r="Q18" s="21"/>
      <c r="U18" s="18"/>
    </row>
    <row r="19" spans="1:21" s="8" customFormat="1" ht="14" customHeight="1" x14ac:dyDescent="0.2">
      <c r="A19" s="119"/>
      <c r="B19" s="117"/>
      <c r="C19" s="185"/>
      <c r="D19" s="105"/>
      <c r="E19" s="94"/>
      <c r="F19" s="186"/>
      <c r="G19" s="96"/>
      <c r="H19" s="38"/>
      <c r="I19" s="21"/>
      <c r="J19" s="21"/>
      <c r="K19" s="21"/>
      <c r="L19" s="21"/>
      <c r="M19" s="21"/>
      <c r="N19" s="21"/>
      <c r="O19" s="21"/>
      <c r="P19" s="21"/>
      <c r="Q19" s="21"/>
      <c r="U19" s="18"/>
    </row>
    <row r="20" spans="1:21" s="8" customFormat="1" ht="14" customHeight="1" x14ac:dyDescent="0.2">
      <c r="A20" s="119"/>
      <c r="B20" s="184" t="s">
        <v>1085</v>
      </c>
      <c r="C20" s="92"/>
      <c r="D20" s="93"/>
      <c r="E20" s="94"/>
      <c r="F20" s="95"/>
      <c r="G20" s="96"/>
      <c r="H20" s="38"/>
      <c r="I20" s="21"/>
      <c r="J20" s="21"/>
      <c r="K20" s="21"/>
      <c r="L20" s="21"/>
      <c r="M20" s="21"/>
      <c r="N20" s="21"/>
      <c r="O20" s="21"/>
      <c r="P20" s="21"/>
      <c r="Q20" s="21"/>
      <c r="U20" s="18"/>
    </row>
    <row r="21" spans="1:21" s="8" customFormat="1" ht="14" customHeight="1" x14ac:dyDescent="0.2">
      <c r="A21" s="119"/>
      <c r="B21" s="117"/>
      <c r="C21" s="92"/>
      <c r="D21" s="93"/>
      <c r="E21" s="94"/>
      <c r="F21" s="95"/>
      <c r="G21" s="96"/>
      <c r="H21" s="38"/>
      <c r="I21" s="21"/>
      <c r="J21" s="21"/>
      <c r="K21" s="21"/>
      <c r="L21" s="21"/>
      <c r="M21" s="21"/>
      <c r="N21" s="21"/>
      <c r="O21" s="21"/>
      <c r="P21" s="21"/>
      <c r="Q21" s="21"/>
      <c r="U21" s="18"/>
    </row>
    <row r="22" spans="1:21" s="8" customFormat="1" ht="14" customHeight="1" x14ac:dyDescent="0.2">
      <c r="A22" s="119"/>
      <c r="B22" s="187" t="s">
        <v>846</v>
      </c>
      <c r="C22" s="92"/>
      <c r="D22" s="93"/>
      <c r="E22" s="94"/>
      <c r="F22" s="95"/>
      <c r="G22" s="96"/>
      <c r="H22" s="38"/>
      <c r="I22" s="21"/>
      <c r="J22" s="21"/>
      <c r="K22" s="21"/>
      <c r="L22" s="21"/>
      <c r="M22" s="21"/>
      <c r="N22" s="21"/>
      <c r="O22" s="21"/>
      <c r="P22" s="21"/>
      <c r="Q22" s="21"/>
      <c r="U22" s="18"/>
    </row>
    <row r="23" spans="1:21" s="8" customFormat="1" ht="14" x14ac:dyDescent="0.2">
      <c r="A23" s="119"/>
      <c r="B23" s="117"/>
      <c r="C23" s="92"/>
      <c r="D23" s="93"/>
      <c r="E23" s="94"/>
      <c r="F23" s="95"/>
      <c r="G23" s="96"/>
      <c r="H23" s="38"/>
      <c r="I23" s="21"/>
      <c r="J23" s="21"/>
      <c r="K23" s="21"/>
      <c r="L23" s="21"/>
      <c r="M23" s="21"/>
      <c r="N23" s="21"/>
      <c r="O23" s="21"/>
      <c r="P23" s="21"/>
      <c r="Q23" s="21"/>
      <c r="U23" s="18"/>
    </row>
    <row r="24" spans="1:21" s="8" customFormat="1" ht="63" customHeight="1" x14ac:dyDescent="0.2">
      <c r="A24" s="119"/>
      <c r="B24" s="117" t="s">
        <v>1107</v>
      </c>
      <c r="C24" s="92"/>
      <c r="D24" s="93"/>
      <c r="E24" s="94" t="s">
        <v>1</v>
      </c>
      <c r="F24" s="95"/>
      <c r="G24" s="96">
        <f>SUM(D24*F24)</f>
        <v>0</v>
      </c>
      <c r="H24" s="38"/>
      <c r="I24" s="21"/>
      <c r="J24" s="21"/>
      <c r="K24" s="21"/>
      <c r="L24" s="21"/>
      <c r="M24" s="21"/>
      <c r="N24" s="21">
        <f t="shared" ref="N24:N28" si="0">I24*D24</f>
        <v>0</v>
      </c>
      <c r="O24" s="21">
        <f t="shared" ref="O24:O28" si="1">J24*D24</f>
        <v>0</v>
      </c>
      <c r="P24" s="21">
        <f t="shared" ref="P24:P28" si="2">K24*D24</f>
        <v>0</v>
      </c>
      <c r="Q24" s="21">
        <f t="shared" ref="Q24:Q28" si="3">L24*D24</f>
        <v>0</v>
      </c>
      <c r="U24" s="18"/>
    </row>
    <row r="25" spans="1:21" s="8" customFormat="1" ht="14" x14ac:dyDescent="0.2">
      <c r="A25" s="119"/>
      <c r="B25" s="117"/>
      <c r="C25" s="92"/>
      <c r="D25" s="93"/>
      <c r="E25" s="94"/>
      <c r="F25" s="95"/>
      <c r="G25" s="96"/>
      <c r="H25" s="38"/>
      <c r="I25" s="21"/>
      <c r="J25" s="21"/>
      <c r="K25" s="21"/>
      <c r="L25" s="21"/>
      <c r="M25" s="21"/>
      <c r="N25" s="21">
        <f t="shared" si="0"/>
        <v>0</v>
      </c>
      <c r="O25" s="21">
        <f t="shared" si="1"/>
        <v>0</v>
      </c>
      <c r="P25" s="21">
        <f t="shared" si="2"/>
        <v>0</v>
      </c>
      <c r="Q25" s="21">
        <f t="shared" si="3"/>
        <v>0</v>
      </c>
      <c r="U25" s="18"/>
    </row>
    <row r="26" spans="1:21" s="8" customFormat="1" ht="15" x14ac:dyDescent="0.2">
      <c r="A26" s="119"/>
      <c r="B26" s="187" t="s">
        <v>1108</v>
      </c>
      <c r="C26" s="92"/>
      <c r="D26" s="93"/>
      <c r="E26" s="94"/>
      <c r="F26" s="95"/>
      <c r="G26" s="96"/>
      <c r="H26" s="38"/>
      <c r="I26" s="21"/>
      <c r="J26" s="21"/>
      <c r="K26" s="21"/>
      <c r="L26" s="21"/>
      <c r="M26" s="21"/>
      <c r="N26" s="21">
        <f t="shared" si="0"/>
        <v>0</v>
      </c>
      <c r="O26" s="21">
        <f t="shared" si="1"/>
        <v>0</v>
      </c>
      <c r="P26" s="21">
        <f t="shared" si="2"/>
        <v>0</v>
      </c>
      <c r="Q26" s="21">
        <f t="shared" si="3"/>
        <v>0</v>
      </c>
      <c r="U26" s="18"/>
    </row>
    <row r="27" spans="1:21" s="8" customFormat="1" ht="14" x14ac:dyDescent="0.2">
      <c r="A27" s="119"/>
      <c r="B27" s="117"/>
      <c r="C27" s="92"/>
      <c r="D27" s="93"/>
      <c r="E27" s="94"/>
      <c r="F27" s="95"/>
      <c r="G27" s="96"/>
      <c r="H27" s="38"/>
      <c r="I27" s="21"/>
      <c r="J27" s="21"/>
      <c r="K27" s="21"/>
      <c r="L27" s="21"/>
      <c r="M27" s="21"/>
      <c r="N27" s="21">
        <f t="shared" si="0"/>
        <v>0</v>
      </c>
      <c r="O27" s="21">
        <f t="shared" si="1"/>
        <v>0</v>
      </c>
      <c r="P27" s="21">
        <f t="shared" si="2"/>
        <v>0</v>
      </c>
      <c r="Q27" s="21">
        <f t="shared" si="3"/>
        <v>0</v>
      </c>
      <c r="U27" s="18"/>
    </row>
    <row r="28" spans="1:21" s="8" customFormat="1" ht="35" customHeight="1" x14ac:dyDescent="0.2">
      <c r="A28" s="119"/>
      <c r="B28" s="117" t="s">
        <v>1114</v>
      </c>
      <c r="C28" s="92"/>
      <c r="D28" s="93"/>
      <c r="E28" s="94" t="s">
        <v>1</v>
      </c>
      <c r="F28" s="95"/>
      <c r="G28" s="107">
        <v>1000</v>
      </c>
      <c r="H28" s="38"/>
      <c r="I28" s="21"/>
      <c r="J28" s="21"/>
      <c r="K28" s="21"/>
      <c r="L28" s="21"/>
      <c r="M28" s="21"/>
      <c r="N28" s="21">
        <f t="shared" si="0"/>
        <v>0</v>
      </c>
      <c r="O28" s="21">
        <f t="shared" si="1"/>
        <v>0</v>
      </c>
      <c r="P28" s="21">
        <f t="shared" si="2"/>
        <v>0</v>
      </c>
      <c r="Q28" s="21">
        <f t="shared" si="3"/>
        <v>0</v>
      </c>
      <c r="U28" s="18"/>
    </row>
    <row r="29" spans="1:21" s="8" customFormat="1" ht="14" x14ac:dyDescent="0.2">
      <c r="A29" s="119"/>
      <c r="B29" s="117"/>
      <c r="C29" s="92"/>
      <c r="D29" s="93"/>
      <c r="E29" s="94"/>
      <c r="F29" s="95"/>
      <c r="G29" s="96"/>
      <c r="H29" s="38"/>
      <c r="I29" s="21"/>
      <c r="J29" s="21"/>
      <c r="K29" s="21"/>
      <c r="L29" s="21"/>
      <c r="M29" s="21"/>
      <c r="N29" s="21"/>
      <c r="O29" s="21"/>
      <c r="P29" s="21"/>
      <c r="Q29" s="21"/>
      <c r="U29" s="18"/>
    </row>
    <row r="30" spans="1:21" ht="15" x14ac:dyDescent="0.2">
      <c r="A30" s="119"/>
      <c r="B30" s="187" t="s">
        <v>1110</v>
      </c>
      <c r="C30" s="92"/>
      <c r="D30" s="93"/>
      <c r="E30" s="94"/>
      <c r="F30" s="95"/>
      <c r="G30" s="96"/>
      <c r="H30" s="38"/>
      <c r="I30" s="26"/>
      <c r="J30" s="26"/>
      <c r="K30" s="26"/>
      <c r="L30" s="26"/>
      <c r="M30" s="26"/>
      <c r="N30" s="27"/>
      <c r="O30" s="27"/>
      <c r="P30" s="27"/>
      <c r="Q30" s="27"/>
      <c r="U30" s="19"/>
    </row>
    <row r="31" spans="1:21" ht="14" x14ac:dyDescent="0.2">
      <c r="A31" s="119"/>
      <c r="B31" s="187"/>
      <c r="C31" s="92"/>
      <c r="D31" s="93"/>
      <c r="E31" s="94"/>
      <c r="F31" s="95"/>
      <c r="G31" s="96"/>
      <c r="H31" s="38"/>
      <c r="I31" s="26"/>
      <c r="J31" s="26"/>
      <c r="K31" s="26"/>
      <c r="L31" s="26"/>
      <c r="M31" s="26"/>
      <c r="N31" s="27"/>
      <c r="O31" s="27"/>
      <c r="P31" s="27"/>
      <c r="Q31" s="27"/>
      <c r="U31" s="19"/>
    </row>
    <row r="32" spans="1:21" ht="43" x14ac:dyDescent="0.2">
      <c r="A32" s="119"/>
      <c r="B32" s="103" t="s">
        <v>1111</v>
      </c>
      <c r="C32" s="92"/>
      <c r="D32" s="93"/>
      <c r="E32" s="94" t="s">
        <v>1</v>
      </c>
      <c r="F32" s="95"/>
      <c r="G32" s="96">
        <f>SUM(D32*F32)</f>
        <v>0</v>
      </c>
      <c r="H32" s="38"/>
      <c r="I32" s="26"/>
      <c r="J32" s="26"/>
      <c r="K32" s="26"/>
      <c r="L32" s="26"/>
      <c r="M32" s="26"/>
      <c r="N32" s="27"/>
      <c r="O32" s="27"/>
      <c r="P32" s="27"/>
      <c r="Q32" s="27"/>
      <c r="U32" s="19"/>
    </row>
    <row r="33" spans="1:21" ht="14" x14ac:dyDescent="0.2">
      <c r="A33" s="119"/>
      <c r="B33" s="117"/>
      <c r="C33" s="92"/>
      <c r="D33" s="93"/>
      <c r="E33" s="94"/>
      <c r="F33" s="95"/>
      <c r="G33" s="96"/>
      <c r="H33" s="38"/>
      <c r="I33" s="26"/>
      <c r="J33" s="26"/>
      <c r="K33" s="26"/>
      <c r="L33" s="26"/>
      <c r="M33" s="26"/>
      <c r="N33" s="27"/>
      <c r="O33" s="27"/>
      <c r="P33" s="27"/>
      <c r="Q33" s="27"/>
      <c r="U33" s="19"/>
    </row>
    <row r="34" spans="1:21" ht="42" x14ac:dyDescent="0.2">
      <c r="A34" s="119"/>
      <c r="B34" s="179" t="s">
        <v>1112</v>
      </c>
      <c r="C34" s="92"/>
      <c r="D34" s="93"/>
      <c r="E34" s="94" t="s">
        <v>1</v>
      </c>
      <c r="F34" s="95"/>
      <c r="G34" s="96">
        <f>SUM(D34*F34)</f>
        <v>0</v>
      </c>
      <c r="H34" s="38"/>
      <c r="I34" s="26"/>
      <c r="J34" s="26"/>
      <c r="K34" s="26"/>
      <c r="L34" s="26"/>
      <c r="M34" s="26"/>
      <c r="N34" s="27"/>
      <c r="O34" s="27"/>
      <c r="P34" s="27"/>
      <c r="Q34" s="27"/>
      <c r="U34" s="19"/>
    </row>
    <row r="35" spans="1:21" ht="28" x14ac:dyDescent="0.2">
      <c r="A35" s="119"/>
      <c r="B35" s="179" t="s">
        <v>1113</v>
      </c>
      <c r="C35" s="92"/>
      <c r="D35" s="93"/>
      <c r="E35" s="94" t="s">
        <v>1</v>
      </c>
      <c r="F35" s="95"/>
      <c r="G35" s="96">
        <f>SUM(D35*F35)</f>
        <v>0</v>
      </c>
      <c r="H35" s="38"/>
      <c r="I35" s="26"/>
      <c r="J35" s="26"/>
      <c r="K35" s="26"/>
      <c r="L35" s="26"/>
      <c r="M35" s="26"/>
      <c r="N35" s="27"/>
      <c r="O35" s="27"/>
      <c r="P35" s="27"/>
      <c r="Q35" s="27"/>
      <c r="U35" s="19"/>
    </row>
    <row r="36" spans="1:21" ht="29" x14ac:dyDescent="0.2">
      <c r="A36" s="119"/>
      <c r="B36" s="128" t="s">
        <v>1173</v>
      </c>
      <c r="C36" s="92"/>
      <c r="D36" s="93"/>
      <c r="E36" s="94" t="s">
        <v>1</v>
      </c>
      <c r="F36" s="95"/>
      <c r="G36" s="96">
        <f>SUM(D36*F36)</f>
        <v>0</v>
      </c>
      <c r="H36" s="38"/>
      <c r="I36" s="26"/>
      <c r="J36" s="26"/>
      <c r="K36" s="26"/>
      <c r="L36" s="26"/>
      <c r="M36" s="26"/>
      <c r="N36" s="27"/>
      <c r="O36" s="27"/>
      <c r="P36" s="27"/>
      <c r="Q36" s="27"/>
      <c r="U36" s="19"/>
    </row>
    <row r="37" spans="1:21" ht="14" x14ac:dyDescent="0.2">
      <c r="A37" s="119"/>
      <c r="B37" s="117"/>
      <c r="C37" s="92"/>
      <c r="D37" s="93"/>
      <c r="E37" s="94"/>
      <c r="F37" s="95"/>
      <c r="G37" s="96"/>
      <c r="H37" s="26"/>
      <c r="I37" s="26"/>
      <c r="J37" s="26"/>
      <c r="K37" s="26"/>
      <c r="L37" s="26"/>
      <c r="M37" s="26"/>
      <c r="N37" s="27"/>
      <c r="O37" s="27"/>
      <c r="P37" s="27"/>
      <c r="Q37" s="31" t="e">
        <f>#REF!+#REF!+#REF!+#REF!</f>
        <v>#REF!</v>
      </c>
      <c r="U37" s="19"/>
    </row>
    <row r="38" spans="1:21" ht="71" x14ac:dyDescent="0.2">
      <c r="A38" s="119"/>
      <c r="B38" s="117" t="s">
        <v>1174</v>
      </c>
      <c r="C38" s="92"/>
      <c r="D38" s="115"/>
      <c r="E38" s="94" t="s">
        <v>1</v>
      </c>
      <c r="F38" s="95"/>
      <c r="G38" s="107">
        <v>800</v>
      </c>
      <c r="H38" s="26"/>
      <c r="I38" s="26"/>
      <c r="J38" s="26"/>
      <c r="K38" s="26"/>
      <c r="L38" s="26"/>
      <c r="M38" s="26"/>
      <c r="N38" s="27"/>
      <c r="O38" s="27"/>
      <c r="P38" s="27"/>
      <c r="Q38" s="27"/>
      <c r="U38" s="19"/>
    </row>
    <row r="39" spans="1:21" ht="14" x14ac:dyDescent="0.2">
      <c r="A39" s="119"/>
      <c r="B39" s="117"/>
      <c r="C39" s="92"/>
      <c r="D39" s="115"/>
      <c r="E39" s="94"/>
      <c r="F39" s="95"/>
      <c r="G39" s="96"/>
      <c r="H39" s="26"/>
      <c r="I39" s="26"/>
      <c r="J39" s="26"/>
      <c r="K39" s="26"/>
      <c r="L39" s="26"/>
      <c r="M39" s="26"/>
      <c r="N39" s="27"/>
      <c r="O39" s="27"/>
      <c r="P39" s="24" t="s">
        <v>29</v>
      </c>
      <c r="Q39" s="31" t="e">
        <f>Q37-#REF!</f>
        <v>#REF!</v>
      </c>
      <c r="U39" s="19"/>
    </row>
    <row r="40" spans="1:21" x14ac:dyDescent="0.15">
      <c r="A40" s="119"/>
      <c r="B40" s="117"/>
      <c r="C40" s="92"/>
      <c r="D40" s="93"/>
      <c r="E40" s="94"/>
      <c r="F40" s="95"/>
      <c r="G40" s="194"/>
    </row>
    <row r="41" spans="1:21" x14ac:dyDescent="0.15">
      <c r="A41" s="119"/>
      <c r="B41" s="118"/>
      <c r="C41" s="92"/>
      <c r="D41" s="93"/>
      <c r="E41" s="94"/>
      <c r="F41" s="95"/>
      <c r="G41" s="195"/>
    </row>
    <row r="42" spans="1:21" ht="14" x14ac:dyDescent="0.15">
      <c r="A42" s="119"/>
      <c r="B42" s="118" t="s">
        <v>0</v>
      </c>
      <c r="C42" s="92"/>
      <c r="D42" s="93"/>
      <c r="E42" s="94"/>
      <c r="F42" s="95"/>
      <c r="G42" s="111">
        <f>SUM(G2:G39)</f>
        <v>1800</v>
      </c>
    </row>
    <row r="43" spans="1:21" ht="14" thickBot="1" x14ac:dyDescent="0.2">
      <c r="A43" s="119"/>
      <c r="B43" s="118"/>
      <c r="C43" s="92"/>
      <c r="D43" s="93"/>
      <c r="E43" s="94"/>
      <c r="F43" s="95"/>
      <c r="G43" s="112"/>
    </row>
    <row r="44" spans="1:21" ht="14" thickTop="1" x14ac:dyDescent="0.15">
      <c r="A44" s="196"/>
      <c r="B44" s="118"/>
      <c r="C44" s="92"/>
      <c r="D44" s="93"/>
      <c r="E44" s="94"/>
      <c r="F44" s="95"/>
      <c r="G44" s="96"/>
    </row>
    <row r="45" spans="1:21" ht="14" x14ac:dyDescent="0.15">
      <c r="A45" s="7"/>
      <c r="B45" s="118"/>
      <c r="C45" s="92"/>
      <c r="D45" s="93"/>
      <c r="E45" s="94"/>
      <c r="F45" s="95"/>
      <c r="G45" s="96"/>
    </row>
  </sheetData>
  <pageMargins left="0.74803149606299213" right="0.55118110236220474" top="1.2598425196850394" bottom="0.98425196850393704" header="0.51181102362204722" footer="0.51181102362204722"/>
  <pageSetup paperSize="9" scale="84" fitToHeight="4" orientation="portrait" r:id="rId1"/>
  <headerFooter alignWithMargins="0">
    <oddHeader>&amp;L&amp;"Calibri (Body),Bold"Truro Cathedral - St Mary's Aisle Project&amp;R&amp;"Calibri (Body),Bold"Section B - Temporary Works_x000D__x000D_£/p        .</oddHeader>
    <oddFooter>&amp;C&amp;"Calibri,Regular"B/&amp;p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28095-7A7D-304F-8A46-EB8EFE87E088}">
  <sheetPr>
    <pageSetUpPr fitToPage="1"/>
  </sheetPr>
  <dimension ref="A1:U493"/>
  <sheetViews>
    <sheetView view="pageBreakPreview" zoomScaleSheetLayoutView="100" workbookViewId="0">
      <selection activeCell="G490" sqref="G490"/>
    </sheetView>
  </sheetViews>
  <sheetFormatPr baseColWidth="10" defaultColWidth="8.83203125" defaultRowHeight="13" x14ac:dyDescent="0.15"/>
  <cols>
    <col min="1" max="1" width="6.33203125" style="16" customWidth="1"/>
    <col min="2" max="2" width="55.5" style="6" customWidth="1"/>
    <col min="3" max="3" width="0.5" style="1" customWidth="1"/>
    <col min="4" max="4" width="6.83203125" style="2" customWidth="1"/>
    <col min="5" max="5" width="4.5" style="3" customWidth="1"/>
    <col min="6" max="6" width="8.6640625" style="4" customWidth="1"/>
    <col min="7" max="7" width="10.83203125" style="35" customWidth="1"/>
    <col min="8" max="8" width="5.6640625" style="5" customWidth="1"/>
    <col min="9" max="12" width="11.6640625" style="5" hidden="1" customWidth="1"/>
    <col min="13" max="13" width="5.6640625" style="5" hidden="1" customWidth="1"/>
    <col min="14" max="17" width="11.6640625" style="5" hidden="1" customWidth="1"/>
    <col min="18" max="16384" width="8.83203125" style="5"/>
  </cols>
  <sheetData>
    <row r="1" spans="1:21" s="8" customFormat="1" ht="34" x14ac:dyDescent="0.2">
      <c r="A1" s="119"/>
      <c r="B1" s="91" t="s">
        <v>921</v>
      </c>
      <c r="C1" s="92"/>
      <c r="D1" s="93"/>
      <c r="E1" s="94"/>
      <c r="F1" s="95"/>
      <c r="G1" s="96"/>
      <c r="H1" s="38"/>
      <c r="I1" s="37" t="s">
        <v>25</v>
      </c>
      <c r="J1" s="22" t="s">
        <v>26</v>
      </c>
      <c r="K1" s="22" t="s">
        <v>27</v>
      </c>
      <c r="L1" s="22" t="s">
        <v>28</v>
      </c>
      <c r="M1" s="21"/>
      <c r="N1" s="22" t="s">
        <v>25</v>
      </c>
      <c r="O1" s="22" t="s">
        <v>26</v>
      </c>
      <c r="P1" s="22" t="s">
        <v>27</v>
      </c>
      <c r="Q1" s="22" t="s">
        <v>28</v>
      </c>
      <c r="U1" s="18"/>
    </row>
    <row r="2" spans="1:21" s="8" customFormat="1" ht="14" x14ac:dyDescent="0.2">
      <c r="A2" s="119"/>
      <c r="B2" s="97"/>
      <c r="C2" s="98"/>
      <c r="D2" s="93"/>
      <c r="E2" s="94"/>
      <c r="F2" s="95"/>
      <c r="G2" s="96"/>
      <c r="H2" s="38"/>
      <c r="I2" s="21"/>
      <c r="J2" s="21"/>
      <c r="K2" s="21"/>
      <c r="L2" s="21"/>
      <c r="M2" s="21"/>
      <c r="N2" s="21"/>
      <c r="O2" s="21"/>
      <c r="P2" s="21"/>
      <c r="Q2" s="21"/>
      <c r="U2" s="18"/>
    </row>
    <row r="3" spans="1:21" s="8" customFormat="1" ht="15" x14ac:dyDescent="0.2">
      <c r="A3" s="119"/>
      <c r="B3" s="183" t="s">
        <v>840</v>
      </c>
      <c r="C3" s="92"/>
      <c r="D3" s="93"/>
      <c r="E3" s="94"/>
      <c r="F3" s="95"/>
      <c r="G3" s="96"/>
      <c r="H3" s="38"/>
      <c r="I3" s="28">
        <v>31.38</v>
      </c>
      <c r="J3" s="25" t="s">
        <v>35</v>
      </c>
      <c r="K3" s="21"/>
      <c r="L3" s="21"/>
      <c r="M3" s="21"/>
      <c r="N3" s="21"/>
      <c r="O3" s="21"/>
      <c r="P3" s="21"/>
      <c r="Q3" s="21"/>
      <c r="U3" s="18"/>
    </row>
    <row r="4" spans="1:21" s="8" customFormat="1" ht="14" x14ac:dyDescent="0.2">
      <c r="A4" s="119"/>
      <c r="B4" s="184"/>
      <c r="C4" s="92"/>
      <c r="D4" s="93"/>
      <c r="E4" s="94"/>
      <c r="F4" s="95"/>
      <c r="G4" s="96"/>
      <c r="H4" s="38"/>
      <c r="I4" s="21"/>
      <c r="J4" s="21"/>
      <c r="K4" s="21"/>
      <c r="L4" s="21"/>
      <c r="M4" s="21"/>
      <c r="N4" s="21"/>
      <c r="O4" s="21"/>
      <c r="P4" s="21"/>
      <c r="Q4" s="21"/>
      <c r="U4" s="18"/>
    </row>
    <row r="5" spans="1:21" s="8" customFormat="1" ht="30" customHeight="1" x14ac:dyDescent="0.2">
      <c r="A5" s="119"/>
      <c r="B5" s="117" t="s">
        <v>938</v>
      </c>
      <c r="C5" s="92"/>
      <c r="D5" s="105">
        <v>1</v>
      </c>
      <c r="E5" s="94" t="s">
        <v>1</v>
      </c>
      <c r="F5" s="95"/>
      <c r="G5" s="96">
        <f>SUM(D5*F5)</f>
        <v>0</v>
      </c>
      <c r="H5" s="38"/>
      <c r="I5" s="21"/>
      <c r="J5" s="21"/>
      <c r="K5" s="21"/>
      <c r="L5" s="21"/>
      <c r="M5" s="21"/>
      <c r="N5" s="21"/>
      <c r="O5" s="21"/>
      <c r="P5" s="21"/>
      <c r="Q5" s="21"/>
      <c r="U5" s="18"/>
    </row>
    <row r="6" spans="1:21" s="8" customFormat="1" ht="14" customHeight="1" x14ac:dyDescent="0.2">
      <c r="A6" s="119"/>
      <c r="B6" s="117"/>
      <c r="C6" s="92"/>
      <c r="D6" s="93"/>
      <c r="E6" s="94"/>
      <c r="F6" s="95"/>
      <c r="G6" s="96"/>
      <c r="H6" s="38"/>
      <c r="I6" s="21"/>
      <c r="J6" s="21"/>
      <c r="K6" s="21"/>
      <c r="L6" s="21"/>
      <c r="M6" s="21"/>
      <c r="N6" s="21"/>
      <c r="O6" s="21"/>
      <c r="P6" s="21"/>
      <c r="Q6" s="21"/>
      <c r="U6" s="18"/>
    </row>
    <row r="7" spans="1:21" s="8" customFormat="1" ht="32" customHeight="1" x14ac:dyDescent="0.2">
      <c r="A7" s="119"/>
      <c r="B7" s="117" t="s">
        <v>841</v>
      </c>
      <c r="C7" s="92"/>
      <c r="D7" s="105">
        <v>1</v>
      </c>
      <c r="E7" s="94" t="s">
        <v>1</v>
      </c>
      <c r="F7" s="95"/>
      <c r="G7" s="96">
        <f>SUM(D7*F7)</f>
        <v>0</v>
      </c>
      <c r="H7" s="38"/>
      <c r="I7" s="21"/>
      <c r="J7" s="21"/>
      <c r="K7" s="21"/>
      <c r="L7" s="21"/>
      <c r="M7" s="21"/>
      <c r="N7" s="21"/>
      <c r="O7" s="21"/>
      <c r="P7" s="21"/>
      <c r="Q7" s="21"/>
      <c r="U7" s="18"/>
    </row>
    <row r="8" spans="1:21" s="8" customFormat="1" ht="14" customHeight="1" x14ac:dyDescent="0.2">
      <c r="A8" s="119"/>
      <c r="B8" s="117"/>
      <c r="C8" s="92"/>
      <c r="D8" s="105"/>
      <c r="E8" s="94"/>
      <c r="F8" s="95"/>
      <c r="G8" s="96"/>
      <c r="H8" s="38"/>
      <c r="I8" s="21"/>
      <c r="J8" s="21"/>
      <c r="K8" s="21"/>
      <c r="L8" s="21"/>
      <c r="M8" s="21"/>
      <c r="N8" s="21"/>
      <c r="O8" s="21"/>
      <c r="P8" s="21"/>
      <c r="Q8" s="21"/>
      <c r="U8" s="18"/>
    </row>
    <row r="9" spans="1:21" s="8" customFormat="1" ht="42" customHeight="1" x14ac:dyDescent="0.2">
      <c r="A9" s="119"/>
      <c r="B9" s="117" t="s">
        <v>937</v>
      </c>
      <c r="C9" s="92"/>
      <c r="D9" s="105"/>
      <c r="E9" s="94"/>
      <c r="F9" s="95"/>
      <c r="G9" s="96"/>
      <c r="H9" s="38"/>
      <c r="I9" s="21"/>
      <c r="J9" s="21"/>
      <c r="K9" s="21"/>
      <c r="L9" s="21"/>
      <c r="M9" s="21"/>
      <c r="N9" s="21"/>
      <c r="O9" s="21"/>
      <c r="P9" s="21"/>
      <c r="Q9" s="21"/>
      <c r="U9" s="18"/>
    </row>
    <row r="10" spans="1:21" s="8" customFormat="1" ht="14" x14ac:dyDescent="0.2">
      <c r="A10" s="119"/>
      <c r="B10" s="117"/>
      <c r="C10" s="92"/>
      <c r="D10" s="93"/>
      <c r="E10" s="94"/>
      <c r="F10" s="95"/>
      <c r="G10" s="96"/>
      <c r="H10" s="38"/>
      <c r="I10" s="21"/>
      <c r="J10" s="21"/>
      <c r="K10" s="21"/>
      <c r="L10" s="21"/>
      <c r="M10" s="21"/>
      <c r="N10" s="21"/>
      <c r="O10" s="21"/>
      <c r="P10" s="21"/>
      <c r="Q10" s="21"/>
      <c r="U10" s="18"/>
    </row>
    <row r="11" spans="1:21" s="8" customFormat="1" ht="15" x14ac:dyDescent="0.2">
      <c r="A11" s="119"/>
      <c r="B11" s="184" t="s">
        <v>2</v>
      </c>
      <c r="C11" s="92"/>
      <c r="D11" s="93"/>
      <c r="E11" s="94"/>
      <c r="F11" s="95"/>
      <c r="G11" s="96"/>
      <c r="H11" s="38"/>
      <c r="I11" s="21"/>
      <c r="J11" s="21"/>
      <c r="K11" s="21"/>
      <c r="L11" s="21"/>
      <c r="M11" s="21"/>
      <c r="N11" s="21"/>
      <c r="O11" s="21"/>
      <c r="P11" s="21"/>
      <c r="Q11" s="21"/>
      <c r="U11" s="18"/>
    </row>
    <row r="12" spans="1:21" s="8" customFormat="1" ht="14" x14ac:dyDescent="0.2">
      <c r="A12" s="119"/>
      <c r="B12" s="117"/>
      <c r="C12" s="92"/>
      <c r="D12" s="93"/>
      <c r="E12" s="94"/>
      <c r="F12" s="95"/>
      <c r="G12" s="96"/>
      <c r="H12" s="38"/>
      <c r="I12" s="21"/>
      <c r="J12" s="21"/>
      <c r="K12" s="21"/>
      <c r="L12" s="21"/>
      <c r="M12" s="21"/>
      <c r="N12" s="21"/>
      <c r="O12" s="21"/>
      <c r="P12" s="21"/>
      <c r="Q12" s="21"/>
      <c r="U12" s="18"/>
    </row>
    <row r="13" spans="1:21" s="8" customFormat="1" ht="29" x14ac:dyDescent="0.2">
      <c r="A13" s="119"/>
      <c r="B13" s="117" t="s">
        <v>922</v>
      </c>
      <c r="C13" s="92"/>
      <c r="D13" s="105">
        <v>1</v>
      </c>
      <c r="E13" s="94" t="s">
        <v>1</v>
      </c>
      <c r="F13" s="95"/>
      <c r="G13" s="96">
        <f>SUM(D13*F13)</f>
        <v>0</v>
      </c>
      <c r="H13" s="38"/>
      <c r="I13" s="21"/>
      <c r="J13" s="21"/>
      <c r="K13" s="21"/>
      <c r="L13" s="21"/>
      <c r="M13" s="21"/>
      <c r="N13" s="21"/>
      <c r="O13" s="21"/>
      <c r="P13" s="21"/>
      <c r="Q13" s="21"/>
      <c r="U13" s="18"/>
    </row>
    <row r="14" spans="1:21" s="8" customFormat="1" ht="14" customHeight="1" x14ac:dyDescent="0.2">
      <c r="A14" s="119"/>
      <c r="B14" s="117"/>
      <c r="C14" s="92"/>
      <c r="D14" s="93"/>
      <c r="E14" s="94"/>
      <c r="F14" s="95"/>
      <c r="G14" s="96"/>
      <c r="H14" s="38"/>
      <c r="I14" s="21"/>
      <c r="J14" s="21"/>
      <c r="K14" s="21"/>
      <c r="L14" s="21"/>
      <c r="M14" s="21"/>
      <c r="N14" s="21"/>
      <c r="O14" s="21"/>
      <c r="P14" s="21"/>
      <c r="Q14" s="21"/>
      <c r="U14" s="18"/>
    </row>
    <row r="15" spans="1:21" s="8" customFormat="1" ht="32" customHeight="1" x14ac:dyDescent="0.2">
      <c r="A15" s="119"/>
      <c r="B15" s="117" t="s">
        <v>843</v>
      </c>
      <c r="C15" s="185"/>
      <c r="D15" s="105">
        <v>1</v>
      </c>
      <c r="E15" s="94" t="s">
        <v>1</v>
      </c>
      <c r="F15" s="95"/>
      <c r="G15" s="96">
        <f>SUM(D15*F15)</f>
        <v>0</v>
      </c>
      <c r="H15" s="38"/>
      <c r="I15" s="21"/>
      <c r="J15" s="21"/>
      <c r="K15" s="21"/>
      <c r="L15" s="21"/>
      <c r="M15" s="21"/>
      <c r="N15" s="21"/>
      <c r="O15" s="21"/>
      <c r="P15" s="21"/>
      <c r="Q15" s="21"/>
      <c r="U15" s="18"/>
    </row>
    <row r="16" spans="1:21" s="8" customFormat="1" ht="14" customHeight="1" x14ac:dyDescent="0.2">
      <c r="A16" s="119"/>
      <c r="B16" s="117"/>
      <c r="C16" s="92"/>
      <c r="D16" s="93"/>
      <c r="E16" s="94"/>
      <c r="F16" s="95"/>
      <c r="G16" s="96"/>
      <c r="H16" s="38"/>
      <c r="I16" s="21"/>
      <c r="J16" s="21"/>
      <c r="K16" s="21"/>
      <c r="L16" s="21"/>
      <c r="M16" s="21"/>
      <c r="N16" s="21"/>
      <c r="O16" s="21"/>
      <c r="P16" s="21"/>
      <c r="Q16" s="21"/>
      <c r="U16" s="18"/>
    </row>
    <row r="17" spans="1:21" s="8" customFormat="1" ht="83" customHeight="1" x14ac:dyDescent="0.2">
      <c r="A17" s="119"/>
      <c r="B17" s="117" t="s">
        <v>845</v>
      </c>
      <c r="C17" s="185"/>
      <c r="D17" s="105">
        <v>1</v>
      </c>
      <c r="E17" s="94" t="s">
        <v>1</v>
      </c>
      <c r="F17" s="95"/>
      <c r="G17" s="96">
        <f>SUM(D17*F17)</f>
        <v>0</v>
      </c>
      <c r="H17" s="38"/>
      <c r="I17" s="21"/>
      <c r="J17" s="21"/>
      <c r="K17" s="21"/>
      <c r="L17" s="21"/>
      <c r="M17" s="21"/>
      <c r="N17" s="21"/>
      <c r="O17" s="21"/>
      <c r="P17" s="21"/>
      <c r="Q17" s="21"/>
      <c r="U17" s="18"/>
    </row>
    <row r="18" spans="1:21" s="8" customFormat="1" ht="14" customHeight="1" x14ac:dyDescent="0.2">
      <c r="A18" s="119"/>
      <c r="B18" s="117"/>
      <c r="C18" s="185"/>
      <c r="D18" s="105"/>
      <c r="E18" s="94"/>
      <c r="F18" s="95"/>
      <c r="G18" s="96"/>
      <c r="H18" s="38"/>
      <c r="I18" s="21"/>
      <c r="J18" s="21"/>
      <c r="K18" s="21"/>
      <c r="L18" s="21"/>
      <c r="M18" s="21"/>
      <c r="N18" s="21"/>
      <c r="O18" s="21"/>
      <c r="P18" s="21"/>
      <c r="Q18" s="21"/>
      <c r="U18" s="18"/>
    </row>
    <row r="19" spans="1:21" s="8" customFormat="1" ht="84" customHeight="1" x14ac:dyDescent="0.2">
      <c r="A19" s="119"/>
      <c r="B19" s="117" t="s">
        <v>1181</v>
      </c>
      <c r="C19" s="185"/>
      <c r="D19" s="105"/>
      <c r="E19" s="94" t="s">
        <v>1</v>
      </c>
      <c r="F19" s="95"/>
      <c r="G19" s="96">
        <f>SUM(D19*F19)</f>
        <v>0</v>
      </c>
      <c r="H19" s="38"/>
      <c r="I19" s="21"/>
      <c r="J19" s="21"/>
      <c r="K19" s="21"/>
      <c r="L19" s="21"/>
      <c r="M19" s="21"/>
      <c r="N19" s="21"/>
      <c r="O19" s="21"/>
      <c r="P19" s="21"/>
      <c r="Q19" s="21"/>
      <c r="U19" s="18"/>
    </row>
    <row r="20" spans="1:21" s="8" customFormat="1" ht="14" customHeight="1" x14ac:dyDescent="0.2">
      <c r="A20" s="119"/>
      <c r="B20" s="117"/>
      <c r="C20" s="185"/>
      <c r="D20" s="105"/>
      <c r="E20" s="94"/>
      <c r="F20" s="95"/>
      <c r="G20" s="96"/>
      <c r="H20" s="38"/>
      <c r="I20" s="21"/>
      <c r="J20" s="21"/>
      <c r="K20" s="21"/>
      <c r="L20" s="21"/>
      <c r="M20" s="21"/>
      <c r="N20" s="21"/>
      <c r="O20" s="21"/>
      <c r="P20" s="21"/>
      <c r="Q20" s="21"/>
      <c r="U20" s="18"/>
    </row>
    <row r="21" spans="1:21" s="8" customFormat="1" ht="30" customHeight="1" x14ac:dyDescent="0.2">
      <c r="A21" s="119"/>
      <c r="B21" s="117" t="s">
        <v>931</v>
      </c>
      <c r="C21" s="185"/>
      <c r="D21" s="105"/>
      <c r="E21" s="94" t="s">
        <v>1</v>
      </c>
      <c r="F21" s="95"/>
      <c r="G21" s="96">
        <f>SUM(D21*F21)</f>
        <v>0</v>
      </c>
      <c r="H21" s="38"/>
      <c r="I21" s="21"/>
      <c r="J21" s="21"/>
      <c r="K21" s="21"/>
      <c r="L21" s="21"/>
      <c r="M21" s="21"/>
      <c r="N21" s="21"/>
      <c r="O21" s="21"/>
      <c r="P21" s="21"/>
      <c r="Q21" s="21"/>
      <c r="U21" s="18"/>
    </row>
    <row r="22" spans="1:21" s="8" customFormat="1" ht="14" customHeight="1" x14ac:dyDescent="0.2">
      <c r="A22" s="119"/>
      <c r="B22" s="117"/>
      <c r="C22" s="185"/>
      <c r="D22" s="105"/>
      <c r="E22" s="94"/>
      <c r="F22" s="95"/>
      <c r="G22" s="96"/>
      <c r="H22" s="38"/>
      <c r="I22" s="21"/>
      <c r="J22" s="21"/>
      <c r="K22" s="21"/>
      <c r="L22" s="21"/>
      <c r="M22" s="21"/>
      <c r="N22" s="21"/>
      <c r="O22" s="21"/>
      <c r="P22" s="21"/>
      <c r="Q22" s="21"/>
      <c r="U22" s="18"/>
    </row>
    <row r="23" spans="1:21" s="8" customFormat="1" ht="14" customHeight="1" x14ac:dyDescent="0.2">
      <c r="A23" s="119"/>
      <c r="B23" s="117"/>
      <c r="C23" s="185"/>
      <c r="D23" s="105"/>
      <c r="E23" s="94"/>
      <c r="F23" s="186"/>
      <c r="G23" s="96"/>
      <c r="H23" s="38"/>
      <c r="I23" s="21"/>
      <c r="J23" s="21"/>
      <c r="K23" s="21"/>
      <c r="L23" s="21"/>
      <c r="M23" s="21"/>
      <c r="N23" s="21"/>
      <c r="O23" s="21"/>
      <c r="P23" s="21"/>
      <c r="Q23" s="21"/>
      <c r="U23" s="18"/>
    </row>
    <row r="24" spans="1:21" s="8" customFormat="1" ht="14" customHeight="1" x14ac:dyDescent="0.2">
      <c r="A24" s="119"/>
      <c r="B24" s="184" t="s">
        <v>945</v>
      </c>
      <c r="C24" s="92"/>
      <c r="D24" s="93"/>
      <c r="E24" s="94"/>
      <c r="F24" s="95"/>
      <c r="G24" s="96"/>
      <c r="H24" s="38"/>
      <c r="I24" s="21"/>
      <c r="J24" s="21"/>
      <c r="K24" s="21"/>
      <c r="L24" s="21"/>
      <c r="M24" s="21"/>
      <c r="N24" s="21"/>
      <c r="O24" s="21"/>
      <c r="P24" s="21"/>
      <c r="Q24" s="21"/>
      <c r="U24" s="18"/>
    </row>
    <row r="25" spans="1:21" s="8" customFormat="1" ht="14" customHeight="1" x14ac:dyDescent="0.2">
      <c r="A25" s="119"/>
      <c r="B25" s="187"/>
      <c r="C25" s="92"/>
      <c r="D25" s="93"/>
      <c r="E25" s="94"/>
      <c r="F25" s="95"/>
      <c r="G25" s="96"/>
      <c r="H25" s="38"/>
      <c r="I25" s="21"/>
      <c r="J25" s="21"/>
      <c r="K25" s="21"/>
      <c r="L25" s="21"/>
      <c r="M25" s="21"/>
      <c r="N25" s="21"/>
      <c r="O25" s="21"/>
      <c r="P25" s="21"/>
      <c r="Q25" s="21"/>
      <c r="U25" s="18"/>
    </row>
    <row r="26" spans="1:21" s="8" customFormat="1" ht="14" customHeight="1" x14ac:dyDescent="0.2">
      <c r="A26" s="119"/>
      <c r="B26" s="187" t="s">
        <v>923</v>
      </c>
      <c r="C26" s="92"/>
      <c r="D26" s="93"/>
      <c r="E26" s="94"/>
      <c r="F26" s="95"/>
      <c r="G26" s="96"/>
      <c r="H26" s="38"/>
      <c r="I26" s="21"/>
      <c r="J26" s="21"/>
      <c r="K26" s="21"/>
      <c r="L26" s="21"/>
      <c r="M26" s="21"/>
      <c r="N26" s="21"/>
      <c r="O26" s="21"/>
      <c r="P26" s="21"/>
      <c r="Q26" s="21"/>
      <c r="U26" s="18"/>
    </row>
    <row r="27" spans="1:21" s="8" customFormat="1" ht="14" x14ac:dyDescent="0.2">
      <c r="A27" s="119"/>
      <c r="B27" s="117"/>
      <c r="C27" s="92"/>
      <c r="D27" s="93"/>
      <c r="E27" s="94"/>
      <c r="F27" s="95"/>
      <c r="G27" s="96"/>
      <c r="H27" s="38"/>
      <c r="I27" s="21"/>
      <c r="J27" s="21"/>
      <c r="K27" s="21"/>
      <c r="L27" s="21"/>
      <c r="M27" s="21"/>
      <c r="N27" s="21"/>
      <c r="O27" s="21"/>
      <c r="P27" s="21"/>
      <c r="Q27" s="21"/>
      <c r="U27" s="18"/>
    </row>
    <row r="28" spans="1:21" s="8" customFormat="1" ht="29" x14ac:dyDescent="0.2">
      <c r="A28" s="119"/>
      <c r="B28" s="117" t="s">
        <v>948</v>
      </c>
      <c r="C28" s="92"/>
      <c r="D28" s="93"/>
      <c r="E28" s="94" t="s">
        <v>1</v>
      </c>
      <c r="F28" s="95"/>
      <c r="G28" s="96">
        <f>SUM(D28*F28)</f>
        <v>0</v>
      </c>
      <c r="H28" s="38"/>
      <c r="I28" s="21"/>
      <c r="J28" s="21"/>
      <c r="K28" s="21"/>
      <c r="L28" s="21"/>
      <c r="M28" s="21"/>
      <c r="N28" s="21"/>
      <c r="O28" s="21"/>
      <c r="P28" s="21"/>
      <c r="Q28" s="21"/>
      <c r="U28" s="18"/>
    </row>
    <row r="29" spans="1:21" s="8" customFormat="1" ht="14" x14ac:dyDescent="0.2">
      <c r="A29" s="119"/>
      <c r="B29" s="117"/>
      <c r="C29" s="92"/>
      <c r="D29" s="93"/>
      <c r="E29" s="94"/>
      <c r="F29" s="95"/>
      <c r="G29" s="96"/>
      <c r="H29" s="38"/>
      <c r="I29" s="21"/>
      <c r="J29" s="21"/>
      <c r="K29" s="21"/>
      <c r="L29" s="21"/>
      <c r="M29" s="21"/>
      <c r="N29" s="21"/>
      <c r="O29" s="21"/>
      <c r="P29" s="21"/>
      <c r="Q29" s="21"/>
      <c r="U29" s="18"/>
    </row>
    <row r="30" spans="1:21" s="8" customFormat="1" ht="29" x14ac:dyDescent="0.2">
      <c r="A30" s="119"/>
      <c r="B30" s="117" t="s">
        <v>944</v>
      </c>
      <c r="C30" s="92"/>
      <c r="D30" s="93"/>
      <c r="E30" s="94" t="s">
        <v>1</v>
      </c>
      <c r="F30" s="95"/>
      <c r="G30" s="96">
        <f>SUM(D30*F30)</f>
        <v>0</v>
      </c>
      <c r="H30" s="38"/>
      <c r="I30" s="21"/>
      <c r="J30" s="21"/>
      <c r="K30" s="21"/>
      <c r="L30" s="21"/>
      <c r="M30" s="21"/>
      <c r="N30" s="21"/>
      <c r="O30" s="21"/>
      <c r="P30" s="21"/>
      <c r="Q30" s="21"/>
      <c r="U30" s="18"/>
    </row>
    <row r="31" spans="1:21" s="8" customFormat="1" ht="14" x14ac:dyDescent="0.2">
      <c r="A31" s="119"/>
      <c r="B31" s="117"/>
      <c r="C31" s="92"/>
      <c r="D31" s="93"/>
      <c r="E31" s="94"/>
      <c r="F31" s="95"/>
      <c r="G31" s="96"/>
      <c r="H31" s="38"/>
      <c r="I31" s="21"/>
      <c r="J31" s="21"/>
      <c r="K31" s="21"/>
      <c r="L31" s="21"/>
      <c r="M31" s="21"/>
      <c r="N31" s="21"/>
      <c r="O31" s="21"/>
      <c r="P31" s="21"/>
      <c r="Q31" s="21"/>
      <c r="U31" s="18"/>
    </row>
    <row r="32" spans="1:21" s="8" customFormat="1" ht="29" x14ac:dyDescent="0.2">
      <c r="A32" s="119"/>
      <c r="B32" s="117" t="s">
        <v>932</v>
      </c>
      <c r="C32" s="92"/>
      <c r="D32" s="93"/>
      <c r="E32" s="94" t="s">
        <v>1</v>
      </c>
      <c r="F32" s="95"/>
      <c r="G32" s="96">
        <f>SUM(D32*F32)</f>
        <v>0</v>
      </c>
      <c r="H32" s="38"/>
      <c r="I32" s="21"/>
      <c r="J32" s="21"/>
      <c r="K32" s="21"/>
      <c r="L32" s="21"/>
      <c r="M32" s="21"/>
      <c r="N32" s="21">
        <f t="shared" ref="N32:N63" si="0">I32*D32</f>
        <v>0</v>
      </c>
      <c r="O32" s="21">
        <f t="shared" ref="O32:O63" si="1">J32*D32</f>
        <v>0</v>
      </c>
      <c r="P32" s="21">
        <f t="shared" ref="P32:P63" si="2">K32*D32</f>
        <v>0</v>
      </c>
      <c r="Q32" s="21">
        <f t="shared" ref="Q32:Q63" si="3">L32*D32</f>
        <v>0</v>
      </c>
      <c r="U32" s="18"/>
    </row>
    <row r="33" spans="1:21" s="8" customFormat="1" ht="14" x14ac:dyDescent="0.2">
      <c r="A33" s="119"/>
      <c r="B33" s="117"/>
      <c r="C33" s="92"/>
      <c r="D33" s="93"/>
      <c r="E33" s="94"/>
      <c r="F33" s="95"/>
      <c r="G33" s="96"/>
      <c r="H33" s="38"/>
      <c r="I33" s="21"/>
      <c r="J33" s="21"/>
      <c r="K33" s="21"/>
      <c r="L33" s="21"/>
      <c r="M33" s="21"/>
      <c r="N33" s="21"/>
      <c r="O33" s="21"/>
      <c r="P33" s="21"/>
      <c r="Q33" s="21"/>
      <c r="U33" s="18"/>
    </row>
    <row r="34" spans="1:21" s="8" customFormat="1" ht="31" customHeight="1" x14ac:dyDescent="0.2">
      <c r="A34" s="119"/>
      <c r="B34" s="117" t="s">
        <v>1182</v>
      </c>
      <c r="C34" s="92"/>
      <c r="D34" s="93"/>
      <c r="E34" s="94" t="s">
        <v>1</v>
      </c>
      <c r="F34" s="95"/>
      <c r="G34" s="96">
        <f>SUM(D34*F34)</f>
        <v>0</v>
      </c>
      <c r="H34" s="38"/>
      <c r="I34" s="21"/>
      <c r="J34" s="21"/>
      <c r="K34" s="21"/>
      <c r="L34" s="21"/>
      <c r="M34" s="21"/>
      <c r="N34" s="21"/>
      <c r="O34" s="21"/>
      <c r="P34" s="21"/>
      <c r="Q34" s="21"/>
      <c r="U34" s="18"/>
    </row>
    <row r="35" spans="1:21" s="8" customFormat="1" ht="14" customHeight="1" x14ac:dyDescent="0.2">
      <c r="A35" s="119"/>
      <c r="B35" s="117"/>
      <c r="C35" s="92"/>
      <c r="D35" s="93"/>
      <c r="E35" s="94"/>
      <c r="F35" s="95"/>
      <c r="G35" s="96"/>
      <c r="H35" s="38"/>
      <c r="I35" s="21"/>
      <c r="J35" s="21"/>
      <c r="K35" s="21"/>
      <c r="L35" s="21"/>
      <c r="M35" s="21"/>
      <c r="N35" s="21"/>
      <c r="O35" s="21"/>
      <c r="P35" s="21"/>
      <c r="Q35" s="21"/>
      <c r="U35" s="18"/>
    </row>
    <row r="36" spans="1:21" s="8" customFormat="1" ht="28" customHeight="1" x14ac:dyDescent="0.2">
      <c r="A36" s="119"/>
      <c r="B36" s="117" t="s">
        <v>946</v>
      </c>
      <c r="C36" s="92"/>
      <c r="D36" s="93">
        <v>2</v>
      </c>
      <c r="E36" s="94" t="s">
        <v>847</v>
      </c>
      <c r="F36" s="95"/>
      <c r="G36" s="96">
        <f>SUM(D36*F36)</f>
        <v>0</v>
      </c>
      <c r="H36" s="38"/>
      <c r="I36" s="21"/>
      <c r="J36" s="21"/>
      <c r="K36" s="21"/>
      <c r="L36" s="21"/>
      <c r="M36" s="21"/>
      <c r="N36" s="21"/>
      <c r="O36" s="21"/>
      <c r="P36" s="21"/>
      <c r="Q36" s="21"/>
      <c r="U36" s="18"/>
    </row>
    <row r="37" spans="1:21" s="8" customFormat="1" ht="14" x14ac:dyDescent="0.2">
      <c r="A37" s="119"/>
      <c r="B37" s="117"/>
      <c r="C37" s="92"/>
      <c r="D37" s="93"/>
      <c r="E37" s="94"/>
      <c r="F37" s="95"/>
      <c r="G37" s="96"/>
      <c r="H37" s="38"/>
      <c r="I37" s="21"/>
      <c r="J37" s="21"/>
      <c r="K37" s="21"/>
      <c r="L37" s="21"/>
      <c r="M37" s="21"/>
      <c r="N37" s="21"/>
      <c r="O37" s="21"/>
      <c r="P37" s="21"/>
      <c r="Q37" s="21"/>
      <c r="U37" s="18"/>
    </row>
    <row r="38" spans="1:21" s="8" customFormat="1" ht="29" x14ac:dyDescent="0.2">
      <c r="A38" s="119"/>
      <c r="B38" s="117" t="s">
        <v>947</v>
      </c>
      <c r="C38" s="92"/>
      <c r="D38" s="93"/>
      <c r="E38" s="94" t="s">
        <v>1</v>
      </c>
      <c r="F38" s="95"/>
      <c r="G38" s="96">
        <f>SUM(D38*F38)</f>
        <v>0</v>
      </c>
      <c r="H38" s="38"/>
      <c r="I38" s="21"/>
      <c r="J38" s="21"/>
      <c r="K38" s="21"/>
      <c r="L38" s="21"/>
      <c r="M38" s="21"/>
      <c r="N38" s="21"/>
      <c r="O38" s="21"/>
      <c r="P38" s="21"/>
      <c r="Q38" s="21"/>
      <c r="U38" s="18"/>
    </row>
    <row r="39" spans="1:21" s="8" customFormat="1" ht="14" x14ac:dyDescent="0.2">
      <c r="A39" s="119"/>
      <c r="B39" s="117"/>
      <c r="C39" s="92"/>
      <c r="D39" s="93"/>
      <c r="E39" s="94"/>
      <c r="F39" s="95"/>
      <c r="G39" s="96"/>
      <c r="H39" s="38"/>
      <c r="I39" s="21"/>
      <c r="J39" s="21"/>
      <c r="K39" s="21"/>
      <c r="L39" s="21"/>
      <c r="M39" s="21"/>
      <c r="N39" s="21"/>
      <c r="O39" s="21"/>
      <c r="P39" s="21"/>
      <c r="Q39" s="21"/>
      <c r="U39" s="18"/>
    </row>
    <row r="40" spans="1:21" s="8" customFormat="1" ht="32" customHeight="1" x14ac:dyDescent="0.2">
      <c r="A40" s="119"/>
      <c r="B40" s="117" t="s">
        <v>950</v>
      </c>
      <c r="C40" s="92"/>
      <c r="D40" s="93"/>
      <c r="E40" s="94" t="s">
        <v>1</v>
      </c>
      <c r="F40" s="95"/>
      <c r="G40" s="96">
        <f>SUM(D40*F40)</f>
        <v>0</v>
      </c>
      <c r="H40" s="38"/>
      <c r="I40" s="21"/>
      <c r="J40" s="21"/>
      <c r="K40" s="21"/>
      <c r="L40" s="21"/>
      <c r="M40" s="21"/>
      <c r="N40" s="21"/>
      <c r="O40" s="21"/>
      <c r="P40" s="21"/>
      <c r="Q40" s="21"/>
      <c r="U40" s="18"/>
    </row>
    <row r="41" spans="1:21" s="8" customFormat="1" ht="14" x14ac:dyDescent="0.2">
      <c r="A41" s="119"/>
      <c r="B41" s="117"/>
      <c r="C41" s="92"/>
      <c r="D41" s="93"/>
      <c r="E41" s="94"/>
      <c r="F41" s="95"/>
      <c r="G41" s="96"/>
      <c r="H41" s="38"/>
      <c r="I41" s="21"/>
      <c r="J41" s="21"/>
      <c r="K41" s="21"/>
      <c r="L41" s="21"/>
      <c r="M41" s="21"/>
      <c r="N41" s="21"/>
      <c r="O41" s="21"/>
      <c r="P41" s="21"/>
      <c r="Q41" s="21"/>
      <c r="U41" s="18"/>
    </row>
    <row r="42" spans="1:21" s="8" customFormat="1" ht="57" x14ac:dyDescent="0.2">
      <c r="A42" s="119"/>
      <c r="B42" s="117" t="s">
        <v>1183</v>
      </c>
      <c r="C42" s="92"/>
      <c r="D42" s="93">
        <v>6.6</v>
      </c>
      <c r="E42" s="94" t="s">
        <v>877</v>
      </c>
      <c r="F42" s="95"/>
      <c r="G42" s="96">
        <f>SUM(D42*F42)</f>
        <v>0</v>
      </c>
      <c r="H42" s="38"/>
      <c r="I42" s="21"/>
      <c r="J42" s="21"/>
      <c r="K42" s="21"/>
      <c r="L42" s="21"/>
      <c r="M42" s="21"/>
      <c r="N42" s="21"/>
      <c r="O42" s="21"/>
      <c r="P42" s="21"/>
      <c r="Q42" s="21"/>
      <c r="U42" s="18"/>
    </row>
    <row r="43" spans="1:21" s="8" customFormat="1" ht="14" x14ac:dyDescent="0.2">
      <c r="A43" s="119"/>
      <c r="B43" s="117"/>
      <c r="C43" s="92"/>
      <c r="D43" s="93"/>
      <c r="E43" s="94"/>
      <c r="F43" s="95"/>
      <c r="G43" s="96"/>
      <c r="H43" s="38"/>
      <c r="I43" s="21"/>
      <c r="J43" s="21"/>
      <c r="K43" s="21"/>
      <c r="L43" s="21"/>
      <c r="M43" s="21"/>
      <c r="N43" s="21"/>
      <c r="O43" s="21"/>
      <c r="P43" s="21"/>
      <c r="Q43" s="21"/>
      <c r="U43" s="18"/>
    </row>
    <row r="44" spans="1:21" s="8" customFormat="1" ht="57" x14ac:dyDescent="0.2">
      <c r="A44" s="119"/>
      <c r="B44" s="117" t="s">
        <v>1184</v>
      </c>
      <c r="C44" s="92"/>
      <c r="D44" s="93">
        <v>1</v>
      </c>
      <c r="E44" s="94" t="s">
        <v>877</v>
      </c>
      <c r="F44" s="95"/>
      <c r="G44" s="96">
        <f>SUM(D44*F44)</f>
        <v>0</v>
      </c>
      <c r="H44" s="38"/>
      <c r="I44" s="21"/>
      <c r="J44" s="21"/>
      <c r="K44" s="21"/>
      <c r="L44" s="21"/>
      <c r="M44" s="21"/>
      <c r="N44" s="21"/>
      <c r="O44" s="21"/>
      <c r="P44" s="21"/>
      <c r="Q44" s="21"/>
      <c r="U44" s="18"/>
    </row>
    <row r="45" spans="1:21" s="8" customFormat="1" ht="14" x14ac:dyDescent="0.2">
      <c r="A45" s="119"/>
      <c r="B45" s="117"/>
      <c r="C45" s="92"/>
      <c r="D45" s="93"/>
      <c r="E45" s="94"/>
      <c r="F45" s="95"/>
      <c r="G45" s="96"/>
      <c r="H45" s="38"/>
      <c r="I45" s="21"/>
      <c r="J45" s="21"/>
      <c r="K45" s="21"/>
      <c r="L45" s="21"/>
      <c r="M45" s="21"/>
      <c r="N45" s="21">
        <f t="shared" si="0"/>
        <v>0</v>
      </c>
      <c r="O45" s="21">
        <f t="shared" si="1"/>
        <v>0</v>
      </c>
      <c r="P45" s="21">
        <f t="shared" si="2"/>
        <v>0</v>
      </c>
      <c r="Q45" s="21">
        <f t="shared" si="3"/>
        <v>0</v>
      </c>
      <c r="U45" s="18"/>
    </row>
    <row r="46" spans="1:21" s="8" customFormat="1" ht="15" x14ac:dyDescent="0.2">
      <c r="A46" s="119"/>
      <c r="B46" s="187" t="s">
        <v>939</v>
      </c>
      <c r="C46" s="92"/>
      <c r="D46" s="93"/>
      <c r="E46" s="94"/>
      <c r="F46" s="95"/>
      <c r="G46" s="96"/>
      <c r="H46" s="38"/>
      <c r="I46" s="21"/>
      <c r="J46" s="21"/>
      <c r="K46" s="21"/>
      <c r="L46" s="21"/>
      <c r="M46" s="21"/>
      <c r="N46" s="21"/>
      <c r="O46" s="21"/>
      <c r="P46" s="21"/>
      <c r="Q46" s="21"/>
      <c r="U46" s="18"/>
    </row>
    <row r="47" spans="1:21" s="8" customFormat="1" ht="14" x14ac:dyDescent="0.2">
      <c r="A47" s="119"/>
      <c r="B47" s="117"/>
      <c r="C47" s="92"/>
      <c r="D47" s="93"/>
      <c r="E47" s="94"/>
      <c r="F47" s="95"/>
      <c r="G47" s="96"/>
      <c r="H47" s="38"/>
      <c r="I47" s="21"/>
      <c r="J47" s="21"/>
      <c r="K47" s="21"/>
      <c r="L47" s="21"/>
      <c r="M47" s="21"/>
      <c r="N47" s="21"/>
      <c r="O47" s="21"/>
      <c r="P47" s="21"/>
      <c r="Q47" s="21"/>
      <c r="U47" s="18"/>
    </row>
    <row r="48" spans="1:21" s="8" customFormat="1" ht="57" x14ac:dyDescent="0.2">
      <c r="A48" s="119"/>
      <c r="B48" s="117" t="s">
        <v>941</v>
      </c>
      <c r="C48" s="92"/>
      <c r="D48" s="93">
        <v>2</v>
      </c>
      <c r="E48" s="94" t="s">
        <v>847</v>
      </c>
      <c r="F48" s="95"/>
      <c r="G48" s="96">
        <f>SUM(D48*F48)</f>
        <v>0</v>
      </c>
      <c r="H48" s="38"/>
      <c r="I48" s="21"/>
      <c r="J48" s="21"/>
      <c r="K48" s="21"/>
      <c r="L48" s="21"/>
      <c r="M48" s="21"/>
      <c r="N48" s="21"/>
      <c r="O48" s="21"/>
      <c r="P48" s="21"/>
      <c r="Q48" s="21"/>
      <c r="U48" s="18"/>
    </row>
    <row r="49" spans="1:21" s="8" customFormat="1" ht="14" x14ac:dyDescent="0.2">
      <c r="A49" s="119"/>
      <c r="B49" s="117"/>
      <c r="C49" s="92"/>
      <c r="D49" s="93"/>
      <c r="E49" s="94"/>
      <c r="F49" s="95"/>
      <c r="G49" s="96"/>
      <c r="H49" s="38"/>
      <c r="I49" s="21"/>
      <c r="J49" s="21"/>
      <c r="K49" s="21"/>
      <c r="L49" s="21"/>
      <c r="M49" s="21"/>
      <c r="N49" s="21"/>
      <c r="O49" s="21"/>
      <c r="P49" s="21"/>
      <c r="Q49" s="21"/>
      <c r="U49" s="18"/>
    </row>
    <row r="50" spans="1:21" s="8" customFormat="1" ht="15" x14ac:dyDescent="0.2">
      <c r="A50" s="119"/>
      <c r="B50" s="187" t="s">
        <v>942</v>
      </c>
      <c r="C50" s="92"/>
      <c r="D50" s="93"/>
      <c r="E50" s="94"/>
      <c r="F50" s="95"/>
      <c r="G50" s="96"/>
      <c r="H50" s="38"/>
      <c r="I50" s="21"/>
      <c r="J50" s="21"/>
      <c r="K50" s="21"/>
      <c r="L50" s="21"/>
      <c r="M50" s="21"/>
      <c r="N50" s="21"/>
      <c r="O50" s="21"/>
      <c r="P50" s="21"/>
      <c r="Q50" s="21"/>
      <c r="U50" s="18"/>
    </row>
    <row r="51" spans="1:21" s="8" customFormat="1" ht="14" x14ac:dyDescent="0.2">
      <c r="A51" s="119"/>
      <c r="B51" s="117"/>
      <c r="C51" s="92"/>
      <c r="D51" s="93"/>
      <c r="E51" s="94"/>
      <c r="F51" s="95"/>
      <c r="G51" s="96"/>
      <c r="H51" s="38"/>
      <c r="I51" s="21"/>
      <c r="J51" s="21"/>
      <c r="K51" s="21"/>
      <c r="L51" s="21"/>
      <c r="M51" s="21"/>
      <c r="N51" s="21"/>
      <c r="O51" s="21"/>
      <c r="P51" s="21"/>
      <c r="Q51" s="21"/>
      <c r="U51" s="18"/>
    </row>
    <row r="52" spans="1:21" s="8" customFormat="1" ht="30" customHeight="1" x14ac:dyDescent="0.2">
      <c r="A52" s="119"/>
      <c r="B52" s="117" t="s">
        <v>943</v>
      </c>
      <c r="C52" s="92"/>
      <c r="D52" s="93">
        <v>3</v>
      </c>
      <c r="E52" s="94" t="s">
        <v>847</v>
      </c>
      <c r="F52" s="95"/>
      <c r="G52" s="96">
        <f>SUM(D52*F52)</f>
        <v>0</v>
      </c>
      <c r="H52" s="38"/>
      <c r="I52" s="21"/>
      <c r="J52" s="21"/>
      <c r="K52" s="21"/>
      <c r="L52" s="21"/>
      <c r="M52" s="21"/>
      <c r="N52" s="21">
        <f t="shared" si="0"/>
        <v>0</v>
      </c>
      <c r="O52" s="21">
        <f t="shared" si="1"/>
        <v>0</v>
      </c>
      <c r="P52" s="21">
        <f t="shared" si="2"/>
        <v>0</v>
      </c>
      <c r="Q52" s="21">
        <f t="shared" si="3"/>
        <v>0</v>
      </c>
      <c r="U52" s="18"/>
    </row>
    <row r="53" spans="1:21" s="8" customFormat="1" ht="14" x14ac:dyDescent="0.2">
      <c r="A53" s="119"/>
      <c r="B53" s="117"/>
      <c r="C53" s="92"/>
      <c r="D53" s="93"/>
      <c r="E53" s="94"/>
      <c r="F53" s="95"/>
      <c r="G53" s="96"/>
      <c r="H53" s="38"/>
      <c r="I53" s="21"/>
      <c r="J53" s="21"/>
      <c r="K53" s="21"/>
      <c r="L53" s="21"/>
      <c r="M53" s="21"/>
      <c r="N53" s="21">
        <f t="shared" si="0"/>
        <v>0</v>
      </c>
      <c r="O53" s="21">
        <f t="shared" si="1"/>
        <v>0</v>
      </c>
      <c r="P53" s="21">
        <f t="shared" si="2"/>
        <v>0</v>
      </c>
      <c r="Q53" s="21">
        <f t="shared" si="3"/>
        <v>0</v>
      </c>
      <c r="U53" s="18"/>
    </row>
    <row r="54" spans="1:21" s="8" customFormat="1" ht="29" x14ac:dyDescent="0.2">
      <c r="A54" s="119"/>
      <c r="B54" s="117" t="s">
        <v>944</v>
      </c>
      <c r="C54" s="92"/>
      <c r="D54" s="93"/>
      <c r="E54" s="94" t="s">
        <v>1</v>
      </c>
      <c r="F54" s="95"/>
      <c r="G54" s="96">
        <f>SUM(D54*F54)</f>
        <v>0</v>
      </c>
      <c r="H54" s="38"/>
      <c r="I54" s="21"/>
      <c r="J54" s="21"/>
      <c r="K54" s="21"/>
      <c r="L54" s="21"/>
      <c r="M54" s="21"/>
      <c r="N54" s="21"/>
      <c r="O54" s="21"/>
      <c r="P54" s="21"/>
      <c r="Q54" s="21"/>
      <c r="U54" s="18"/>
    </row>
    <row r="55" spans="1:21" s="8" customFormat="1" ht="14" x14ac:dyDescent="0.2">
      <c r="A55" s="119"/>
      <c r="B55" s="117"/>
      <c r="C55" s="92"/>
      <c r="D55" s="93"/>
      <c r="E55" s="94"/>
      <c r="F55" s="95"/>
      <c r="G55" s="96"/>
      <c r="H55" s="38"/>
      <c r="I55" s="21"/>
      <c r="J55" s="21"/>
      <c r="K55" s="21"/>
      <c r="L55" s="21"/>
      <c r="M55" s="21"/>
      <c r="N55" s="21"/>
      <c r="O55" s="21"/>
      <c r="P55" s="21"/>
      <c r="Q55" s="21"/>
      <c r="U55" s="18"/>
    </row>
    <row r="56" spans="1:21" s="8" customFormat="1" ht="29" x14ac:dyDescent="0.2">
      <c r="A56" s="119"/>
      <c r="B56" s="117" t="s">
        <v>951</v>
      </c>
      <c r="C56" s="92"/>
      <c r="D56" s="93"/>
      <c r="E56" s="94" t="s">
        <v>1</v>
      </c>
      <c r="F56" s="95"/>
      <c r="G56" s="96">
        <f>SUM(D56*F56)</f>
        <v>0</v>
      </c>
      <c r="H56" s="38"/>
      <c r="I56" s="21"/>
      <c r="J56" s="21"/>
      <c r="K56" s="21"/>
      <c r="L56" s="21"/>
      <c r="M56" s="21"/>
      <c r="N56" s="21"/>
      <c r="O56" s="21"/>
      <c r="P56" s="21"/>
      <c r="Q56" s="21"/>
      <c r="U56" s="18"/>
    </row>
    <row r="57" spans="1:21" s="8" customFormat="1" ht="14" x14ac:dyDescent="0.2">
      <c r="A57" s="119"/>
      <c r="B57" s="117"/>
      <c r="C57" s="92"/>
      <c r="D57" s="93"/>
      <c r="E57" s="94"/>
      <c r="F57" s="95"/>
      <c r="G57" s="96"/>
      <c r="H57" s="38"/>
      <c r="I57" s="21"/>
      <c r="J57" s="21"/>
      <c r="K57" s="21"/>
      <c r="L57" s="21"/>
      <c r="M57" s="21"/>
      <c r="N57" s="21"/>
      <c r="O57" s="21"/>
      <c r="P57" s="21"/>
      <c r="Q57" s="21"/>
      <c r="U57" s="18"/>
    </row>
    <row r="58" spans="1:21" s="8" customFormat="1" ht="29" x14ac:dyDescent="0.2">
      <c r="A58" s="119"/>
      <c r="B58" s="117" t="s">
        <v>1132</v>
      </c>
      <c r="C58" s="92"/>
      <c r="D58" s="93"/>
      <c r="E58" s="94" t="s">
        <v>1</v>
      </c>
      <c r="F58" s="95"/>
      <c r="G58" s="96">
        <f>SUM(D58*F58)</f>
        <v>0</v>
      </c>
      <c r="H58" s="38"/>
      <c r="I58" s="21"/>
      <c r="J58" s="21"/>
      <c r="K58" s="21"/>
      <c r="L58" s="21"/>
      <c r="M58" s="21"/>
      <c r="N58" s="21"/>
      <c r="O58" s="21"/>
      <c r="P58" s="21"/>
      <c r="Q58" s="21"/>
      <c r="U58" s="18"/>
    </row>
    <row r="59" spans="1:21" s="8" customFormat="1" ht="14" x14ac:dyDescent="0.2">
      <c r="A59" s="119"/>
      <c r="B59" s="117"/>
      <c r="C59" s="92"/>
      <c r="D59" s="93"/>
      <c r="E59" s="94"/>
      <c r="F59" s="95"/>
      <c r="G59" s="96"/>
      <c r="H59" s="38"/>
      <c r="I59" s="21"/>
      <c r="J59" s="21"/>
      <c r="K59" s="21"/>
      <c r="L59" s="21"/>
      <c r="M59" s="21"/>
      <c r="N59" s="21"/>
      <c r="O59" s="21"/>
      <c r="P59" s="21"/>
      <c r="Q59" s="21"/>
      <c r="U59" s="18"/>
    </row>
    <row r="60" spans="1:21" s="8" customFormat="1" ht="71" x14ac:dyDescent="0.2">
      <c r="A60" s="119"/>
      <c r="B60" s="117" t="s">
        <v>1185</v>
      </c>
      <c r="C60" s="92"/>
      <c r="D60" s="93">
        <v>16.7</v>
      </c>
      <c r="E60" s="94" t="s">
        <v>877</v>
      </c>
      <c r="F60" s="95"/>
      <c r="G60" s="96">
        <f>SUM(D60*F60)</f>
        <v>0</v>
      </c>
      <c r="H60" s="38"/>
      <c r="I60" s="21"/>
      <c r="J60" s="21"/>
      <c r="K60" s="21"/>
      <c r="L60" s="21"/>
      <c r="M60" s="21"/>
      <c r="N60" s="21"/>
      <c r="O60" s="21"/>
      <c r="P60" s="21"/>
      <c r="Q60" s="21"/>
      <c r="U60" s="18"/>
    </row>
    <row r="61" spans="1:21" s="8" customFormat="1" ht="14" x14ac:dyDescent="0.2">
      <c r="A61" s="119"/>
      <c r="B61" s="117"/>
      <c r="C61" s="92"/>
      <c r="D61" s="93"/>
      <c r="E61" s="94"/>
      <c r="F61" s="95"/>
      <c r="G61" s="96"/>
      <c r="H61" s="38"/>
      <c r="I61" s="21"/>
      <c r="J61" s="21"/>
      <c r="K61" s="21"/>
      <c r="L61" s="21"/>
      <c r="M61" s="21"/>
      <c r="N61" s="21"/>
      <c r="O61" s="21"/>
      <c r="P61" s="21"/>
      <c r="Q61" s="21"/>
      <c r="U61" s="18"/>
    </row>
    <row r="62" spans="1:21" s="8" customFormat="1" ht="32" customHeight="1" x14ac:dyDescent="0.2">
      <c r="A62" s="119"/>
      <c r="B62" s="117" t="s">
        <v>949</v>
      </c>
      <c r="C62" s="92"/>
      <c r="D62" s="93">
        <v>1.5</v>
      </c>
      <c r="E62" s="94" t="s">
        <v>848</v>
      </c>
      <c r="F62" s="95"/>
      <c r="G62" s="96">
        <f>SUM(D62*F62)</f>
        <v>0</v>
      </c>
      <c r="H62" s="38"/>
      <c r="I62" s="21">
        <v>18</v>
      </c>
      <c r="J62" s="21"/>
      <c r="K62" s="21">
        <f>(28943+1698)+480</f>
        <v>31121</v>
      </c>
      <c r="L62" s="21">
        <v>-2120</v>
      </c>
      <c r="M62" s="21"/>
      <c r="N62" s="21">
        <f t="shared" si="0"/>
        <v>27</v>
      </c>
      <c r="O62" s="21">
        <f t="shared" si="1"/>
        <v>0</v>
      </c>
      <c r="P62" s="21">
        <f t="shared" si="2"/>
        <v>46681.5</v>
      </c>
      <c r="Q62" s="21">
        <f t="shared" si="3"/>
        <v>-3180</v>
      </c>
      <c r="U62" s="18"/>
    </row>
    <row r="63" spans="1:21" s="8" customFormat="1" ht="14" x14ac:dyDescent="0.2">
      <c r="A63" s="119"/>
      <c r="B63" s="117"/>
      <c r="C63" s="92"/>
      <c r="D63" s="93"/>
      <c r="E63" s="94"/>
      <c r="F63" s="95"/>
      <c r="G63" s="96"/>
      <c r="H63" s="38"/>
      <c r="I63" s="21"/>
      <c r="J63" s="21"/>
      <c r="K63" s="21"/>
      <c r="L63" s="21"/>
      <c r="M63" s="21"/>
      <c r="N63" s="21">
        <f t="shared" si="0"/>
        <v>0</v>
      </c>
      <c r="O63" s="21">
        <f t="shared" si="1"/>
        <v>0</v>
      </c>
      <c r="P63" s="21">
        <f t="shared" si="2"/>
        <v>0</v>
      </c>
      <c r="Q63" s="21">
        <f t="shared" si="3"/>
        <v>0</v>
      </c>
      <c r="U63" s="18"/>
    </row>
    <row r="64" spans="1:21" s="8" customFormat="1" ht="43" x14ac:dyDescent="0.2">
      <c r="A64" s="119"/>
      <c r="B64" s="117" t="s">
        <v>953</v>
      </c>
      <c r="C64" s="92"/>
      <c r="D64" s="93">
        <v>3.3</v>
      </c>
      <c r="E64" s="94" t="s">
        <v>848</v>
      </c>
      <c r="F64" s="95"/>
      <c r="G64" s="96">
        <f>SUM(D64*F64)</f>
        <v>0</v>
      </c>
      <c r="H64" s="38"/>
      <c r="I64" s="21"/>
      <c r="J64" s="21"/>
      <c r="K64" s="21"/>
      <c r="L64" s="21"/>
      <c r="M64" s="21"/>
      <c r="N64" s="21"/>
      <c r="O64" s="21"/>
      <c r="P64" s="21"/>
      <c r="Q64" s="21"/>
      <c r="U64" s="18"/>
    </row>
    <row r="65" spans="1:21" s="8" customFormat="1" ht="14" x14ac:dyDescent="0.2">
      <c r="A65" s="119"/>
      <c r="B65" s="117"/>
      <c r="C65" s="92"/>
      <c r="D65" s="93"/>
      <c r="E65" s="94"/>
      <c r="F65" s="95"/>
      <c r="G65" s="96"/>
      <c r="H65" s="38"/>
      <c r="I65" s="21"/>
      <c r="J65" s="21"/>
      <c r="K65" s="21"/>
      <c r="L65" s="21"/>
      <c r="M65" s="21"/>
      <c r="N65" s="21"/>
      <c r="O65" s="21"/>
      <c r="P65" s="21"/>
      <c r="Q65" s="21"/>
      <c r="U65" s="18"/>
    </row>
    <row r="66" spans="1:21" s="8" customFormat="1" ht="47" customHeight="1" x14ac:dyDescent="0.2">
      <c r="A66" s="119"/>
      <c r="B66" s="117" t="s">
        <v>961</v>
      </c>
      <c r="C66" s="92"/>
      <c r="D66" s="93"/>
      <c r="E66" s="94" t="s">
        <v>1</v>
      </c>
      <c r="F66" s="95"/>
      <c r="G66" s="96">
        <f>SUM(D66*F66)</f>
        <v>0</v>
      </c>
      <c r="H66" s="38"/>
      <c r="I66" s="21"/>
      <c r="J66" s="21"/>
      <c r="K66" s="21"/>
      <c r="L66" s="21"/>
      <c r="M66" s="21"/>
      <c r="N66" s="21"/>
      <c r="O66" s="21"/>
      <c r="P66" s="21"/>
      <c r="Q66" s="21"/>
      <c r="U66" s="18"/>
    </row>
    <row r="67" spans="1:21" s="8" customFormat="1" ht="14" x14ac:dyDescent="0.2">
      <c r="A67" s="119"/>
      <c r="B67" s="117"/>
      <c r="C67" s="92"/>
      <c r="D67" s="93"/>
      <c r="E67" s="94"/>
      <c r="F67" s="95"/>
      <c r="G67" s="96"/>
      <c r="H67" s="38"/>
      <c r="I67" s="21"/>
      <c r="J67" s="21"/>
      <c r="K67" s="21"/>
      <c r="L67" s="21"/>
      <c r="M67" s="21"/>
      <c r="N67" s="21"/>
      <c r="O67" s="21"/>
      <c r="P67" s="21"/>
      <c r="Q67" s="21"/>
      <c r="U67" s="18"/>
    </row>
    <row r="68" spans="1:21" s="8" customFormat="1" ht="15" x14ac:dyDescent="0.2">
      <c r="A68" s="119"/>
      <c r="B68" s="187" t="s">
        <v>952</v>
      </c>
      <c r="C68" s="92"/>
      <c r="D68" s="93"/>
      <c r="E68" s="94"/>
      <c r="F68" s="95"/>
      <c r="G68" s="96"/>
      <c r="H68" s="38"/>
      <c r="I68" s="21"/>
      <c r="J68" s="21"/>
      <c r="K68" s="21"/>
      <c r="L68" s="21"/>
      <c r="M68" s="21"/>
      <c r="N68" s="21"/>
      <c r="O68" s="21"/>
      <c r="P68" s="21"/>
      <c r="Q68" s="21"/>
      <c r="U68" s="18"/>
    </row>
    <row r="69" spans="1:21" s="8" customFormat="1" ht="14" x14ac:dyDescent="0.2">
      <c r="A69" s="119"/>
      <c r="B69" s="117"/>
      <c r="C69" s="92"/>
      <c r="D69" s="93"/>
      <c r="E69" s="94"/>
      <c r="F69" s="95"/>
      <c r="G69" s="96"/>
      <c r="H69" s="38"/>
      <c r="I69" s="21"/>
      <c r="J69" s="21"/>
      <c r="K69" s="21"/>
      <c r="L69" s="21"/>
      <c r="M69" s="21"/>
      <c r="N69" s="21"/>
      <c r="O69" s="21"/>
      <c r="P69" s="21"/>
      <c r="Q69" s="21"/>
      <c r="U69" s="18"/>
    </row>
    <row r="70" spans="1:21" s="8" customFormat="1" ht="29" x14ac:dyDescent="0.2">
      <c r="A70" s="119"/>
      <c r="B70" s="117" t="s">
        <v>956</v>
      </c>
      <c r="C70" s="92"/>
      <c r="D70" s="93"/>
      <c r="E70" s="94" t="s">
        <v>1</v>
      </c>
      <c r="F70" s="95"/>
      <c r="G70" s="96">
        <f>SUM(D70*F70)</f>
        <v>0</v>
      </c>
      <c r="H70" s="38"/>
      <c r="I70" s="21"/>
      <c r="J70" s="21"/>
      <c r="K70" s="21"/>
      <c r="L70" s="21"/>
      <c r="M70" s="21"/>
      <c r="N70" s="21"/>
      <c r="O70" s="21"/>
      <c r="P70" s="21"/>
      <c r="Q70" s="21"/>
      <c r="U70" s="18"/>
    </row>
    <row r="71" spans="1:21" s="8" customFormat="1" ht="14" x14ac:dyDescent="0.2">
      <c r="A71" s="119"/>
      <c r="B71" s="117"/>
      <c r="C71" s="92"/>
      <c r="D71" s="93"/>
      <c r="E71" s="94"/>
      <c r="F71" s="95"/>
      <c r="G71" s="96"/>
      <c r="H71" s="38"/>
      <c r="I71" s="21"/>
      <c r="J71" s="21"/>
      <c r="K71" s="21"/>
      <c r="L71" s="21"/>
      <c r="M71" s="21"/>
      <c r="N71" s="21"/>
      <c r="O71" s="21"/>
      <c r="P71" s="21"/>
      <c r="Q71" s="21"/>
      <c r="U71" s="18"/>
    </row>
    <row r="72" spans="1:21" s="8" customFormat="1" ht="57" x14ac:dyDescent="0.2">
      <c r="A72" s="119"/>
      <c r="B72" s="117" t="s">
        <v>954</v>
      </c>
      <c r="C72" s="92"/>
      <c r="D72" s="93">
        <v>4.4000000000000004</v>
      </c>
      <c r="E72" s="94" t="s">
        <v>848</v>
      </c>
      <c r="F72" s="95"/>
      <c r="G72" s="96">
        <f>SUM(D72*F72)</f>
        <v>0</v>
      </c>
      <c r="H72" s="38"/>
      <c r="I72" s="21"/>
      <c r="J72" s="21"/>
      <c r="K72" s="21"/>
      <c r="L72" s="21"/>
      <c r="M72" s="21"/>
      <c r="N72" s="21"/>
      <c r="O72" s="21"/>
      <c r="P72" s="21"/>
      <c r="Q72" s="21"/>
      <c r="U72" s="18"/>
    </row>
    <row r="73" spans="1:21" s="8" customFormat="1" ht="14" x14ac:dyDescent="0.2">
      <c r="A73" s="119"/>
      <c r="B73" s="117"/>
      <c r="C73" s="92"/>
      <c r="D73" s="93"/>
      <c r="E73" s="94"/>
      <c r="F73" s="95"/>
      <c r="G73" s="96"/>
      <c r="H73" s="38"/>
      <c r="I73" s="21"/>
      <c r="J73" s="21"/>
      <c r="K73" s="21"/>
      <c r="L73" s="21"/>
      <c r="M73" s="21"/>
      <c r="N73" s="21"/>
      <c r="O73" s="21"/>
      <c r="P73" s="21"/>
      <c r="Q73" s="21"/>
      <c r="U73" s="18"/>
    </row>
    <row r="74" spans="1:21" s="8" customFormat="1" ht="57" x14ac:dyDescent="0.2">
      <c r="A74" s="119"/>
      <c r="B74" s="117" t="s">
        <v>1186</v>
      </c>
      <c r="C74" s="92"/>
      <c r="D74" s="93">
        <v>4</v>
      </c>
      <c r="E74" s="94" t="s">
        <v>847</v>
      </c>
      <c r="F74" s="95"/>
      <c r="G74" s="96">
        <f>SUM(D74*F74)</f>
        <v>0</v>
      </c>
      <c r="H74" s="38"/>
      <c r="I74" s="21"/>
      <c r="J74" s="21"/>
      <c r="K74" s="21"/>
      <c r="L74" s="21"/>
      <c r="M74" s="21"/>
      <c r="N74" s="21"/>
      <c r="O74" s="21"/>
      <c r="P74" s="21"/>
      <c r="Q74" s="21"/>
      <c r="U74" s="18"/>
    </row>
    <row r="75" spans="1:21" s="8" customFormat="1" ht="14" x14ac:dyDescent="0.2">
      <c r="A75" s="119"/>
      <c r="B75" s="117"/>
      <c r="C75" s="92"/>
      <c r="D75" s="93"/>
      <c r="E75" s="94"/>
      <c r="F75" s="95"/>
      <c r="G75" s="96"/>
      <c r="H75" s="38"/>
      <c r="I75" s="21"/>
      <c r="J75" s="21"/>
      <c r="K75" s="21"/>
      <c r="L75" s="21"/>
      <c r="M75" s="21"/>
      <c r="N75" s="21"/>
      <c r="O75" s="21"/>
      <c r="P75" s="21"/>
      <c r="Q75" s="21"/>
      <c r="U75" s="18"/>
    </row>
    <row r="76" spans="1:21" s="8" customFormat="1" ht="29" x14ac:dyDescent="0.2">
      <c r="A76" s="119"/>
      <c r="B76" s="117" t="s">
        <v>955</v>
      </c>
      <c r="C76" s="92"/>
      <c r="D76" s="93"/>
      <c r="E76" s="94" t="s">
        <v>1</v>
      </c>
      <c r="F76" s="95"/>
      <c r="G76" s="96">
        <f>SUM(D76*F76)</f>
        <v>0</v>
      </c>
      <c r="H76" s="38"/>
      <c r="I76" s="21"/>
      <c r="J76" s="21"/>
      <c r="K76" s="21"/>
      <c r="L76" s="21"/>
      <c r="M76" s="21"/>
      <c r="N76" s="21"/>
      <c r="O76" s="21"/>
      <c r="P76" s="21"/>
      <c r="Q76" s="21"/>
      <c r="U76" s="18"/>
    </row>
    <row r="77" spans="1:21" s="8" customFormat="1" ht="14" x14ac:dyDescent="0.2">
      <c r="A77" s="119"/>
      <c r="B77" s="117"/>
      <c r="C77" s="92"/>
      <c r="D77" s="93"/>
      <c r="E77" s="94"/>
      <c r="F77" s="95"/>
      <c r="G77" s="96"/>
      <c r="H77" s="38"/>
      <c r="I77" s="21"/>
      <c r="J77" s="21"/>
      <c r="K77" s="21"/>
      <c r="L77" s="21"/>
      <c r="M77" s="21"/>
      <c r="N77" s="21"/>
      <c r="O77" s="21"/>
      <c r="P77" s="21"/>
      <c r="Q77" s="21"/>
      <c r="U77" s="18"/>
    </row>
    <row r="78" spans="1:21" s="8" customFormat="1" ht="14" customHeight="1" x14ac:dyDescent="0.2">
      <c r="A78" s="119"/>
      <c r="B78" s="117" t="s">
        <v>957</v>
      </c>
      <c r="C78" s="92"/>
      <c r="D78" s="93"/>
      <c r="E78" s="94" t="s">
        <v>1</v>
      </c>
      <c r="F78" s="95"/>
      <c r="G78" s="96">
        <f>SUM(D78*F78)</f>
        <v>0</v>
      </c>
      <c r="H78" s="38"/>
      <c r="I78" s="21"/>
      <c r="J78" s="21"/>
      <c r="K78" s="21"/>
      <c r="L78" s="21"/>
      <c r="M78" s="21"/>
      <c r="N78" s="21"/>
      <c r="O78" s="21"/>
      <c r="P78" s="21"/>
      <c r="Q78" s="21"/>
      <c r="U78" s="18"/>
    </row>
    <row r="79" spans="1:21" s="8" customFormat="1" ht="14" customHeight="1" x14ac:dyDescent="0.2">
      <c r="A79" s="119"/>
      <c r="B79" s="117"/>
      <c r="C79" s="92"/>
      <c r="D79" s="93"/>
      <c r="E79" s="94"/>
      <c r="F79" s="95"/>
      <c r="G79" s="96"/>
      <c r="H79" s="38"/>
      <c r="I79" s="21"/>
      <c r="J79" s="21"/>
      <c r="K79" s="21"/>
      <c r="L79" s="21"/>
      <c r="M79" s="21"/>
      <c r="N79" s="21"/>
      <c r="O79" s="21"/>
      <c r="P79" s="21"/>
      <c r="Q79" s="21"/>
      <c r="U79" s="18"/>
    </row>
    <row r="80" spans="1:21" s="8" customFormat="1" ht="28" customHeight="1" x14ac:dyDescent="0.2">
      <c r="A80" s="119"/>
      <c r="B80" s="117" t="s">
        <v>958</v>
      </c>
      <c r="C80" s="92"/>
      <c r="D80" s="93"/>
      <c r="E80" s="94" t="s">
        <v>1</v>
      </c>
      <c r="F80" s="95"/>
      <c r="G80" s="96">
        <f>SUM(D80*F80)</f>
        <v>0</v>
      </c>
      <c r="H80" s="38"/>
      <c r="I80" s="21"/>
      <c r="J80" s="21"/>
      <c r="K80" s="21"/>
      <c r="L80" s="21"/>
      <c r="M80" s="21"/>
      <c r="N80" s="21"/>
      <c r="O80" s="21"/>
      <c r="P80" s="21"/>
      <c r="Q80" s="21"/>
      <c r="U80" s="18"/>
    </row>
    <row r="81" spans="1:21" s="8" customFormat="1" ht="14" customHeight="1" x14ac:dyDescent="0.2">
      <c r="A81" s="119"/>
      <c r="B81" s="117"/>
      <c r="C81" s="92"/>
      <c r="D81" s="93"/>
      <c r="E81" s="94"/>
      <c r="F81" s="95"/>
      <c r="G81" s="96"/>
      <c r="H81" s="38"/>
      <c r="I81" s="21"/>
      <c r="J81" s="21"/>
      <c r="K81" s="21"/>
      <c r="L81" s="21"/>
      <c r="M81" s="21"/>
      <c r="N81" s="21"/>
      <c r="O81" s="21"/>
      <c r="P81" s="21"/>
      <c r="Q81" s="21"/>
      <c r="U81" s="18"/>
    </row>
    <row r="82" spans="1:21" s="8" customFormat="1" ht="14" customHeight="1" x14ac:dyDescent="0.2">
      <c r="A82" s="119"/>
      <c r="B82" s="117" t="s">
        <v>959</v>
      </c>
      <c r="C82" s="92"/>
      <c r="D82" s="93"/>
      <c r="E82" s="94" t="s">
        <v>1</v>
      </c>
      <c r="F82" s="95"/>
      <c r="G82" s="96">
        <f>SUM(D82*F82)</f>
        <v>0</v>
      </c>
      <c r="H82" s="38"/>
      <c r="I82" s="21"/>
      <c r="J82" s="21"/>
      <c r="K82" s="21"/>
      <c r="L82" s="21"/>
      <c r="M82" s="21"/>
      <c r="N82" s="21"/>
      <c r="O82" s="21"/>
      <c r="P82" s="21"/>
      <c r="Q82" s="21"/>
      <c r="U82" s="18"/>
    </row>
    <row r="83" spans="1:21" s="8" customFormat="1" ht="14" x14ac:dyDescent="0.2">
      <c r="A83" s="119"/>
      <c r="B83" s="117"/>
      <c r="C83" s="92"/>
      <c r="D83" s="93"/>
      <c r="E83" s="94"/>
      <c r="F83" s="95"/>
      <c r="G83" s="96"/>
      <c r="H83" s="38"/>
      <c r="I83" s="21"/>
      <c r="J83" s="21"/>
      <c r="K83" s="21"/>
      <c r="L83" s="21"/>
      <c r="M83" s="21"/>
      <c r="N83" s="21"/>
      <c r="O83" s="21"/>
      <c r="P83" s="21"/>
      <c r="Q83" s="21"/>
      <c r="U83" s="18"/>
    </row>
    <row r="84" spans="1:21" s="8" customFormat="1" ht="29" x14ac:dyDescent="0.2">
      <c r="A84" s="119"/>
      <c r="B84" s="117" t="s">
        <v>1187</v>
      </c>
      <c r="C84" s="92"/>
      <c r="D84" s="93"/>
      <c r="E84" s="94" t="s">
        <v>1</v>
      </c>
      <c r="F84" s="95"/>
      <c r="G84" s="96">
        <f>SUM(D84*F84)</f>
        <v>0</v>
      </c>
      <c r="H84" s="38"/>
      <c r="I84" s="21"/>
      <c r="J84" s="21"/>
      <c r="K84" s="21"/>
      <c r="L84" s="21"/>
      <c r="M84" s="21"/>
      <c r="N84" s="21"/>
      <c r="O84" s="21"/>
      <c r="P84" s="21"/>
      <c r="Q84" s="21"/>
      <c r="U84" s="18"/>
    </row>
    <row r="85" spans="1:21" s="8" customFormat="1" ht="14" x14ac:dyDescent="0.2">
      <c r="A85" s="119"/>
      <c r="B85" s="117"/>
      <c r="C85" s="92"/>
      <c r="D85" s="93"/>
      <c r="E85" s="94"/>
      <c r="F85" s="95"/>
      <c r="G85" s="96"/>
      <c r="H85" s="38"/>
      <c r="I85" s="21"/>
      <c r="J85" s="21"/>
      <c r="K85" s="21"/>
      <c r="L85" s="21"/>
      <c r="M85" s="21"/>
      <c r="N85" s="21"/>
      <c r="O85" s="21"/>
      <c r="P85" s="21"/>
      <c r="Q85" s="21"/>
      <c r="U85" s="18"/>
    </row>
    <row r="86" spans="1:21" s="8" customFormat="1" ht="43" x14ac:dyDescent="0.2">
      <c r="A86" s="119"/>
      <c r="B86" s="117" t="s">
        <v>1188</v>
      </c>
      <c r="C86" s="92"/>
      <c r="D86" s="93">
        <v>3</v>
      </c>
      <c r="E86" s="94" t="s">
        <v>847</v>
      </c>
      <c r="F86" s="95"/>
      <c r="G86" s="96">
        <f>SUM(D86*F86)</f>
        <v>0</v>
      </c>
      <c r="H86" s="38"/>
      <c r="I86" s="21"/>
      <c r="J86" s="21"/>
      <c r="K86" s="21"/>
      <c r="L86" s="21"/>
      <c r="M86" s="21"/>
      <c r="N86" s="21"/>
      <c r="O86" s="21"/>
      <c r="P86" s="21"/>
      <c r="Q86" s="21"/>
      <c r="U86" s="18"/>
    </row>
    <row r="87" spans="1:21" s="8" customFormat="1" ht="14" x14ac:dyDescent="0.2">
      <c r="A87" s="119"/>
      <c r="B87" s="117"/>
      <c r="C87" s="92"/>
      <c r="D87" s="93"/>
      <c r="E87" s="94"/>
      <c r="F87" s="95"/>
      <c r="G87" s="96"/>
      <c r="H87" s="38"/>
      <c r="I87" s="21"/>
      <c r="J87" s="21"/>
      <c r="K87" s="21"/>
      <c r="L87" s="21"/>
      <c r="M87" s="21"/>
      <c r="N87" s="21"/>
      <c r="O87" s="21"/>
      <c r="P87" s="21"/>
      <c r="Q87" s="21"/>
      <c r="U87" s="18"/>
    </row>
    <row r="88" spans="1:21" s="8" customFormat="1" ht="47" customHeight="1" x14ac:dyDescent="0.2">
      <c r="A88" s="119"/>
      <c r="B88" s="117" t="s">
        <v>960</v>
      </c>
      <c r="C88" s="92"/>
      <c r="D88" s="93"/>
      <c r="E88" s="94" t="s">
        <v>1</v>
      </c>
      <c r="F88" s="95"/>
      <c r="G88" s="96">
        <f>SUM(D88*F88)</f>
        <v>0</v>
      </c>
      <c r="H88" s="38"/>
      <c r="I88" s="21"/>
      <c r="J88" s="21"/>
      <c r="K88" s="21"/>
      <c r="L88" s="21"/>
      <c r="M88" s="21"/>
      <c r="N88" s="21"/>
      <c r="O88" s="21"/>
      <c r="P88" s="21"/>
      <c r="Q88" s="21"/>
      <c r="U88" s="18"/>
    </row>
    <row r="89" spans="1:21" s="8" customFormat="1" ht="14" customHeight="1" x14ac:dyDescent="0.2">
      <c r="A89" s="119"/>
      <c r="B89" s="117"/>
      <c r="C89" s="92"/>
      <c r="D89" s="93"/>
      <c r="E89" s="94"/>
      <c r="F89" s="95"/>
      <c r="G89" s="96"/>
      <c r="H89" s="38"/>
      <c r="I89" s="21"/>
      <c r="J89" s="21"/>
      <c r="K89" s="21"/>
      <c r="L89" s="21"/>
      <c r="M89" s="21"/>
      <c r="N89" s="21"/>
      <c r="O89" s="21"/>
      <c r="P89" s="21"/>
      <c r="Q89" s="21"/>
      <c r="U89" s="18"/>
    </row>
    <row r="90" spans="1:21" s="8" customFormat="1" ht="14" customHeight="1" x14ac:dyDescent="0.2">
      <c r="A90" s="119"/>
      <c r="B90" s="184" t="s">
        <v>980</v>
      </c>
      <c r="C90" s="92"/>
      <c r="D90" s="93"/>
      <c r="E90" s="94"/>
      <c r="F90" s="95"/>
      <c r="G90" s="96"/>
      <c r="H90" s="38"/>
      <c r="I90" s="21"/>
      <c r="J90" s="21"/>
      <c r="K90" s="21"/>
      <c r="L90" s="21"/>
      <c r="M90" s="21"/>
      <c r="N90" s="21"/>
      <c r="O90" s="21"/>
      <c r="P90" s="21"/>
      <c r="Q90" s="21"/>
      <c r="U90" s="18"/>
    </row>
    <row r="91" spans="1:21" s="8" customFormat="1" ht="14" customHeight="1" x14ac:dyDescent="0.2">
      <c r="A91" s="119"/>
      <c r="B91" s="184"/>
      <c r="C91" s="92"/>
      <c r="D91" s="93"/>
      <c r="E91" s="94"/>
      <c r="F91" s="95"/>
      <c r="G91" s="96"/>
      <c r="H91" s="38"/>
      <c r="I91" s="21"/>
      <c r="J91" s="21"/>
      <c r="K91" s="21"/>
      <c r="L91" s="21"/>
      <c r="M91" s="21"/>
      <c r="N91" s="21"/>
      <c r="O91" s="21"/>
      <c r="P91" s="21"/>
      <c r="Q91" s="21"/>
      <c r="U91" s="18"/>
    </row>
    <row r="92" spans="1:21" s="8" customFormat="1" ht="14" customHeight="1" x14ac:dyDescent="0.2">
      <c r="A92" s="119"/>
      <c r="B92" s="187" t="s">
        <v>988</v>
      </c>
      <c r="C92" s="92"/>
      <c r="D92" s="93"/>
      <c r="E92" s="94"/>
      <c r="F92" s="95"/>
      <c r="G92" s="96"/>
      <c r="H92" s="38"/>
      <c r="I92" s="21"/>
      <c r="J92" s="21"/>
      <c r="K92" s="21"/>
      <c r="L92" s="21"/>
      <c r="M92" s="21"/>
      <c r="N92" s="21"/>
      <c r="O92" s="21"/>
      <c r="P92" s="21"/>
      <c r="Q92" s="21"/>
      <c r="U92" s="18"/>
    </row>
    <row r="93" spans="1:21" s="8" customFormat="1" ht="14" customHeight="1" x14ac:dyDescent="0.2">
      <c r="A93" s="119"/>
      <c r="B93" s="187"/>
      <c r="C93" s="92"/>
      <c r="D93" s="93"/>
      <c r="E93" s="94"/>
      <c r="F93" s="95"/>
      <c r="G93" s="96"/>
      <c r="H93" s="38"/>
      <c r="I93" s="21"/>
      <c r="J93" s="21"/>
      <c r="K93" s="21"/>
      <c r="L93" s="21"/>
      <c r="M93" s="21"/>
      <c r="N93" s="21"/>
      <c r="O93" s="21"/>
      <c r="P93" s="21"/>
      <c r="Q93" s="21"/>
      <c r="U93" s="18"/>
    </row>
    <row r="94" spans="1:21" s="8" customFormat="1" ht="14" customHeight="1" x14ac:dyDescent="0.2">
      <c r="A94" s="119"/>
      <c r="B94" s="117" t="s">
        <v>989</v>
      </c>
      <c r="C94" s="92"/>
      <c r="D94" s="93"/>
      <c r="E94" s="94" t="s">
        <v>1</v>
      </c>
      <c r="F94" s="95"/>
      <c r="G94" s="96">
        <f>SUM(D94*F94)</f>
        <v>0</v>
      </c>
      <c r="H94" s="38"/>
      <c r="I94" s="21"/>
      <c r="J94" s="21"/>
      <c r="K94" s="21"/>
      <c r="L94" s="21"/>
      <c r="M94" s="21"/>
      <c r="N94" s="21"/>
      <c r="O94" s="21"/>
      <c r="P94" s="21"/>
      <c r="Q94" s="21"/>
      <c r="U94" s="18"/>
    </row>
    <row r="95" spans="1:21" s="8" customFormat="1" ht="14" customHeight="1" x14ac:dyDescent="0.2">
      <c r="A95" s="119"/>
      <c r="B95" s="187"/>
      <c r="C95" s="92"/>
      <c r="D95" s="93"/>
      <c r="E95" s="94"/>
      <c r="F95" s="95"/>
      <c r="G95" s="96"/>
      <c r="H95" s="38"/>
      <c r="I95" s="21"/>
      <c r="J95" s="21"/>
      <c r="K95" s="21"/>
      <c r="L95" s="21"/>
      <c r="M95" s="21"/>
      <c r="N95" s="21"/>
      <c r="O95" s="21"/>
      <c r="P95" s="21"/>
      <c r="Q95" s="21"/>
      <c r="U95" s="18"/>
    </row>
    <row r="96" spans="1:21" s="8" customFormat="1" ht="30" customHeight="1" x14ac:dyDescent="0.2">
      <c r="A96" s="119"/>
      <c r="B96" s="117" t="s">
        <v>990</v>
      </c>
      <c r="C96" s="92"/>
      <c r="D96" s="93"/>
      <c r="E96" s="94" t="s">
        <v>1</v>
      </c>
      <c r="F96" s="95"/>
      <c r="G96" s="96">
        <f>SUM(D96*F96)</f>
        <v>0</v>
      </c>
      <c r="H96" s="38"/>
      <c r="I96" s="21"/>
      <c r="J96" s="21"/>
      <c r="K96" s="21"/>
      <c r="L96" s="21"/>
      <c r="M96" s="21"/>
      <c r="N96" s="21"/>
      <c r="O96" s="21"/>
      <c r="P96" s="21"/>
      <c r="Q96" s="21"/>
      <c r="U96" s="18"/>
    </row>
    <row r="97" spans="1:21" s="8" customFormat="1" ht="14" customHeight="1" x14ac:dyDescent="0.2">
      <c r="A97" s="119"/>
      <c r="B97" s="184"/>
      <c r="C97" s="92"/>
      <c r="D97" s="93"/>
      <c r="E97" s="94"/>
      <c r="F97" s="95"/>
      <c r="G97" s="96"/>
      <c r="H97" s="38"/>
      <c r="I97" s="21"/>
      <c r="J97" s="21"/>
      <c r="K97" s="21"/>
      <c r="L97" s="21"/>
      <c r="M97" s="21"/>
      <c r="N97" s="21"/>
      <c r="O97" s="21"/>
      <c r="P97" s="21"/>
      <c r="Q97" s="21"/>
      <c r="U97" s="18"/>
    </row>
    <row r="98" spans="1:21" s="8" customFormat="1" ht="14" customHeight="1" x14ac:dyDescent="0.2">
      <c r="A98" s="119"/>
      <c r="B98" s="187" t="s">
        <v>942</v>
      </c>
      <c r="C98" s="92"/>
      <c r="D98" s="93"/>
      <c r="E98" s="94"/>
      <c r="F98" s="95"/>
      <c r="G98" s="96"/>
      <c r="H98" s="38"/>
      <c r="I98" s="21"/>
      <c r="J98" s="21"/>
      <c r="K98" s="21"/>
      <c r="L98" s="21"/>
      <c r="M98" s="21"/>
      <c r="N98" s="21"/>
      <c r="O98" s="21"/>
      <c r="P98" s="21"/>
      <c r="Q98" s="21"/>
      <c r="U98" s="18"/>
    </row>
    <row r="99" spans="1:21" s="8" customFormat="1" ht="14" customHeight="1" x14ac:dyDescent="0.2">
      <c r="A99" s="119"/>
      <c r="B99" s="187"/>
      <c r="C99" s="92"/>
      <c r="D99" s="93"/>
      <c r="E99" s="94"/>
      <c r="F99" s="95"/>
      <c r="G99" s="96"/>
      <c r="H99" s="38"/>
      <c r="I99" s="21"/>
      <c r="J99" s="21"/>
      <c r="K99" s="21"/>
      <c r="L99" s="21"/>
      <c r="M99" s="21"/>
      <c r="N99" s="21"/>
      <c r="O99" s="21"/>
      <c r="P99" s="21"/>
      <c r="Q99" s="21"/>
      <c r="U99" s="18"/>
    </row>
    <row r="100" spans="1:21" s="8" customFormat="1" ht="32" customHeight="1" x14ac:dyDescent="0.2">
      <c r="A100" s="119"/>
      <c r="B100" s="117" t="s">
        <v>981</v>
      </c>
      <c r="C100" s="92"/>
      <c r="D100" s="93"/>
      <c r="E100" s="94" t="s">
        <v>1</v>
      </c>
      <c r="F100" s="95"/>
      <c r="G100" s="96">
        <f>SUM(D100*F100)</f>
        <v>0</v>
      </c>
      <c r="H100" s="38"/>
      <c r="I100" s="21"/>
      <c r="J100" s="21"/>
      <c r="K100" s="21"/>
      <c r="L100" s="21"/>
      <c r="M100" s="21"/>
      <c r="N100" s="21"/>
      <c r="O100" s="21"/>
      <c r="P100" s="21"/>
      <c r="Q100" s="21"/>
      <c r="U100" s="18"/>
    </row>
    <row r="101" spans="1:21" s="8" customFormat="1" ht="14" customHeight="1" x14ac:dyDescent="0.2">
      <c r="A101" s="119"/>
      <c r="B101" s="117"/>
      <c r="C101" s="92"/>
      <c r="D101" s="93"/>
      <c r="E101" s="94"/>
      <c r="F101" s="95"/>
      <c r="G101" s="96"/>
      <c r="H101" s="38"/>
      <c r="I101" s="21"/>
      <c r="J101" s="21"/>
      <c r="K101" s="21"/>
      <c r="L101" s="21"/>
      <c r="M101" s="21"/>
      <c r="N101" s="21"/>
      <c r="O101" s="21"/>
      <c r="P101" s="21"/>
      <c r="Q101" s="21"/>
      <c r="U101" s="18"/>
    </row>
    <row r="102" spans="1:21" s="8" customFormat="1" ht="32" customHeight="1" x14ac:dyDescent="0.2">
      <c r="A102" s="119"/>
      <c r="B102" s="189" t="s">
        <v>987</v>
      </c>
      <c r="C102" s="92"/>
      <c r="D102" s="93"/>
      <c r="E102" s="94" t="s">
        <v>1</v>
      </c>
      <c r="F102" s="95"/>
      <c r="G102" s="96">
        <f>SUM(D102*F102)</f>
        <v>0</v>
      </c>
      <c r="H102" s="38"/>
      <c r="I102" s="21"/>
      <c r="J102" s="21"/>
      <c r="K102" s="21"/>
      <c r="L102" s="21"/>
      <c r="M102" s="21"/>
      <c r="N102" s="21"/>
      <c r="O102" s="21"/>
      <c r="P102" s="21"/>
      <c r="Q102" s="21"/>
      <c r="U102" s="18"/>
    </row>
    <row r="103" spans="1:21" s="8" customFormat="1" ht="14" customHeight="1" x14ac:dyDescent="0.2">
      <c r="A103" s="119"/>
      <c r="B103" s="189"/>
      <c r="C103" s="92"/>
      <c r="D103" s="93"/>
      <c r="E103" s="94"/>
      <c r="F103" s="95"/>
      <c r="G103" s="96"/>
      <c r="H103" s="38"/>
      <c r="I103" s="21"/>
      <c r="J103" s="21"/>
      <c r="K103" s="21"/>
      <c r="L103" s="21"/>
      <c r="M103" s="21"/>
      <c r="N103" s="21"/>
      <c r="O103" s="21"/>
      <c r="P103" s="21"/>
      <c r="Q103" s="21"/>
      <c r="U103" s="18"/>
    </row>
    <row r="104" spans="1:21" s="8" customFormat="1" ht="30" customHeight="1" x14ac:dyDescent="0.2">
      <c r="A104" s="119"/>
      <c r="B104" s="117" t="s">
        <v>982</v>
      </c>
      <c r="C104" s="92"/>
      <c r="D104" s="93"/>
      <c r="E104" s="94" t="s">
        <v>1</v>
      </c>
      <c r="F104" s="95"/>
      <c r="G104" s="96">
        <f>SUM(D104*F104)</f>
        <v>0</v>
      </c>
      <c r="H104" s="38"/>
      <c r="I104" s="21"/>
      <c r="J104" s="21"/>
      <c r="K104" s="21"/>
      <c r="L104" s="21"/>
      <c r="M104" s="21"/>
      <c r="N104" s="21"/>
      <c r="O104" s="21"/>
      <c r="P104" s="21"/>
      <c r="Q104" s="21"/>
      <c r="U104" s="18"/>
    </row>
    <row r="105" spans="1:21" s="8" customFormat="1" ht="14" customHeight="1" x14ac:dyDescent="0.2">
      <c r="A105" s="119"/>
      <c r="B105" s="117"/>
      <c r="C105" s="92"/>
      <c r="D105" s="93"/>
      <c r="E105" s="94"/>
      <c r="F105" s="95"/>
      <c r="G105" s="96"/>
      <c r="H105" s="38"/>
      <c r="I105" s="21"/>
      <c r="J105" s="21"/>
      <c r="K105" s="21"/>
      <c r="L105" s="21"/>
      <c r="M105" s="21"/>
      <c r="N105" s="21"/>
      <c r="O105" s="21"/>
      <c r="P105" s="21"/>
      <c r="Q105" s="21"/>
      <c r="U105" s="18"/>
    </row>
    <row r="106" spans="1:21" s="8" customFormat="1" ht="14" customHeight="1" x14ac:dyDescent="0.2">
      <c r="A106" s="119"/>
      <c r="B106" s="187" t="s">
        <v>952</v>
      </c>
      <c r="C106" s="92"/>
      <c r="D106" s="93"/>
      <c r="E106" s="94"/>
      <c r="F106" s="95"/>
      <c r="G106" s="96"/>
      <c r="H106" s="38"/>
      <c r="I106" s="21"/>
      <c r="J106" s="21"/>
      <c r="K106" s="21"/>
      <c r="L106" s="21"/>
      <c r="M106" s="21"/>
      <c r="N106" s="21"/>
      <c r="O106" s="21"/>
      <c r="P106" s="21"/>
      <c r="Q106" s="21"/>
      <c r="U106" s="18"/>
    </row>
    <row r="107" spans="1:21" s="8" customFormat="1" ht="14" customHeight="1" x14ac:dyDescent="0.2">
      <c r="A107" s="119"/>
      <c r="B107" s="187"/>
      <c r="C107" s="92"/>
      <c r="D107" s="93"/>
      <c r="E107" s="94"/>
      <c r="F107" s="95"/>
      <c r="G107" s="96"/>
      <c r="H107" s="38"/>
      <c r="I107" s="21"/>
      <c r="J107" s="21"/>
      <c r="K107" s="21"/>
      <c r="L107" s="21"/>
      <c r="M107" s="21"/>
      <c r="N107" s="21"/>
      <c r="O107" s="21"/>
      <c r="P107" s="21"/>
      <c r="Q107" s="21"/>
      <c r="U107" s="18"/>
    </row>
    <row r="108" spans="1:21" s="8" customFormat="1" ht="14" customHeight="1" x14ac:dyDescent="0.2">
      <c r="A108" s="119"/>
      <c r="B108" s="117" t="s">
        <v>983</v>
      </c>
      <c r="C108" s="92"/>
      <c r="D108" s="93"/>
      <c r="E108" s="94" t="s">
        <v>1</v>
      </c>
      <c r="F108" s="95"/>
      <c r="G108" s="96">
        <f>SUM(D108*F108)</f>
        <v>0</v>
      </c>
      <c r="H108" s="38"/>
      <c r="I108" s="21"/>
      <c r="J108" s="21"/>
      <c r="K108" s="21"/>
      <c r="L108" s="21"/>
      <c r="M108" s="21"/>
      <c r="N108" s="21"/>
      <c r="O108" s="21"/>
      <c r="P108" s="21"/>
      <c r="Q108" s="21"/>
      <c r="U108" s="18"/>
    </row>
    <row r="109" spans="1:21" s="8" customFormat="1" ht="14" customHeight="1" x14ac:dyDescent="0.2">
      <c r="A109" s="119"/>
      <c r="B109" s="117"/>
      <c r="C109" s="92"/>
      <c r="D109" s="93"/>
      <c r="E109" s="94"/>
      <c r="F109" s="95"/>
      <c r="G109" s="96"/>
      <c r="H109" s="38"/>
      <c r="I109" s="21"/>
      <c r="J109" s="21"/>
      <c r="K109" s="21"/>
      <c r="L109" s="21"/>
      <c r="M109" s="21"/>
      <c r="N109" s="21"/>
      <c r="O109" s="21"/>
      <c r="P109" s="21"/>
      <c r="Q109" s="21"/>
      <c r="U109" s="18"/>
    </row>
    <row r="110" spans="1:21" s="8" customFormat="1" ht="30" customHeight="1" x14ac:dyDescent="0.2">
      <c r="A110" s="119"/>
      <c r="B110" s="189" t="s">
        <v>986</v>
      </c>
      <c r="C110" s="92"/>
      <c r="D110" s="93"/>
      <c r="E110" s="94" t="s">
        <v>1</v>
      </c>
      <c r="F110" s="95"/>
      <c r="G110" s="96">
        <f>SUM(D110*F110)</f>
        <v>0</v>
      </c>
      <c r="H110" s="38"/>
      <c r="I110" s="21"/>
      <c r="J110" s="21"/>
      <c r="K110" s="21"/>
      <c r="L110" s="21"/>
      <c r="M110" s="21"/>
      <c r="N110" s="21"/>
      <c r="O110" s="21"/>
      <c r="P110" s="21"/>
      <c r="Q110" s="21"/>
      <c r="U110" s="18"/>
    </row>
    <row r="111" spans="1:21" s="8" customFormat="1" ht="14" customHeight="1" x14ac:dyDescent="0.2">
      <c r="A111" s="119"/>
      <c r="B111" s="117"/>
      <c r="C111" s="92"/>
      <c r="D111" s="93"/>
      <c r="E111" s="94"/>
      <c r="F111" s="95"/>
      <c r="G111" s="96"/>
      <c r="H111" s="38"/>
      <c r="I111" s="21"/>
      <c r="J111" s="21"/>
      <c r="K111" s="21"/>
      <c r="L111" s="21"/>
      <c r="M111" s="21"/>
      <c r="N111" s="21"/>
      <c r="O111" s="21"/>
      <c r="P111" s="21"/>
      <c r="Q111" s="21"/>
      <c r="U111" s="18"/>
    </row>
    <row r="112" spans="1:21" s="8" customFormat="1" ht="28" customHeight="1" x14ac:dyDescent="0.2">
      <c r="A112" s="119"/>
      <c r="B112" s="117" t="s">
        <v>984</v>
      </c>
      <c r="C112" s="92"/>
      <c r="D112" s="93"/>
      <c r="E112" s="94"/>
      <c r="F112" s="95"/>
      <c r="G112" s="96"/>
      <c r="H112" s="38"/>
      <c r="I112" s="21"/>
      <c r="J112" s="21"/>
      <c r="K112" s="21"/>
      <c r="L112" s="21"/>
      <c r="M112" s="21"/>
      <c r="N112" s="21"/>
      <c r="O112" s="21"/>
      <c r="P112" s="21"/>
      <c r="Q112" s="21"/>
      <c r="U112" s="18"/>
    </row>
    <row r="113" spans="1:21" s="8" customFormat="1" ht="14" customHeight="1" x14ac:dyDescent="0.2">
      <c r="A113" s="119"/>
      <c r="B113" s="117"/>
      <c r="C113" s="92"/>
      <c r="D113" s="93"/>
      <c r="E113" s="94"/>
      <c r="F113" s="95"/>
      <c r="G113" s="96"/>
      <c r="H113" s="38"/>
      <c r="I113" s="21"/>
      <c r="J113" s="21"/>
      <c r="K113" s="21"/>
      <c r="L113" s="21"/>
      <c r="M113" s="21"/>
      <c r="N113" s="21"/>
      <c r="O113" s="21"/>
      <c r="P113" s="21"/>
      <c r="Q113" s="21"/>
      <c r="U113" s="18"/>
    </row>
    <row r="114" spans="1:21" s="8" customFormat="1" ht="30" customHeight="1" x14ac:dyDescent="0.2">
      <c r="A114" s="119"/>
      <c r="B114" s="117" t="s">
        <v>985</v>
      </c>
      <c r="C114" s="92"/>
      <c r="D114" s="93"/>
      <c r="E114" s="94" t="s">
        <v>1</v>
      </c>
      <c r="F114" s="95"/>
      <c r="G114" s="96">
        <f>SUM(D114*F114)</f>
        <v>0</v>
      </c>
      <c r="H114" s="38"/>
      <c r="I114" s="21"/>
      <c r="J114" s="21"/>
      <c r="K114" s="21"/>
      <c r="L114" s="21"/>
      <c r="M114" s="21"/>
      <c r="N114" s="21"/>
      <c r="O114" s="21"/>
      <c r="P114" s="21"/>
      <c r="Q114" s="21"/>
      <c r="U114" s="18"/>
    </row>
    <row r="115" spans="1:21" s="8" customFormat="1" ht="14" customHeight="1" x14ac:dyDescent="0.2">
      <c r="A115" s="119"/>
      <c r="B115" s="117"/>
      <c r="C115" s="92"/>
      <c r="D115" s="93"/>
      <c r="E115" s="94"/>
      <c r="F115" s="95"/>
      <c r="G115" s="96"/>
      <c r="H115" s="38"/>
      <c r="I115" s="21"/>
      <c r="J115" s="21"/>
      <c r="K115" s="21"/>
      <c r="L115" s="21"/>
      <c r="M115" s="21"/>
      <c r="N115" s="21"/>
      <c r="O115" s="21"/>
      <c r="P115" s="21"/>
      <c r="Q115" s="21"/>
      <c r="U115" s="18"/>
    </row>
    <row r="116" spans="1:21" s="8" customFormat="1" ht="14" customHeight="1" x14ac:dyDescent="0.2">
      <c r="A116" s="119"/>
      <c r="B116" s="184" t="s">
        <v>963</v>
      </c>
      <c r="C116" s="92"/>
      <c r="D116" s="93"/>
      <c r="E116" s="94"/>
      <c r="F116" s="95"/>
      <c r="G116" s="96"/>
      <c r="H116" s="38"/>
      <c r="I116" s="21"/>
      <c r="J116" s="21"/>
      <c r="K116" s="21"/>
      <c r="L116" s="21"/>
      <c r="M116" s="21"/>
      <c r="N116" s="21"/>
      <c r="O116" s="21"/>
      <c r="P116" s="21"/>
      <c r="Q116" s="21"/>
      <c r="U116" s="18"/>
    </row>
    <row r="117" spans="1:21" s="8" customFormat="1" ht="14" customHeight="1" x14ac:dyDescent="0.2">
      <c r="A117" s="119"/>
      <c r="B117" s="184"/>
      <c r="C117" s="92"/>
      <c r="D117" s="93"/>
      <c r="E117" s="94"/>
      <c r="F117" s="95"/>
      <c r="G117" s="96"/>
      <c r="H117" s="38"/>
      <c r="I117" s="21"/>
      <c r="J117" s="21"/>
      <c r="K117" s="21"/>
      <c r="L117" s="21"/>
      <c r="M117" s="21"/>
      <c r="N117" s="21"/>
      <c r="O117" s="21"/>
      <c r="P117" s="21"/>
      <c r="Q117" s="21"/>
      <c r="U117" s="18"/>
    </row>
    <row r="118" spans="1:21" s="8" customFormat="1" ht="81" customHeight="1" x14ac:dyDescent="0.2">
      <c r="A118" s="119"/>
      <c r="B118" s="188" t="s">
        <v>1189</v>
      </c>
      <c r="C118" s="92"/>
      <c r="D118" s="93"/>
      <c r="E118" s="94" t="s">
        <v>1</v>
      </c>
      <c r="F118" s="95"/>
      <c r="G118" s="96">
        <f>SUM(D118*F118)</f>
        <v>0</v>
      </c>
      <c r="H118" s="38"/>
      <c r="I118" s="21"/>
      <c r="J118" s="21"/>
      <c r="K118" s="21"/>
      <c r="L118" s="21"/>
      <c r="M118" s="21"/>
      <c r="N118" s="21"/>
      <c r="O118" s="21"/>
      <c r="P118" s="21"/>
      <c r="Q118" s="21"/>
      <c r="U118" s="18"/>
    </row>
    <row r="119" spans="1:21" s="8" customFormat="1" ht="14" customHeight="1" x14ac:dyDescent="0.2">
      <c r="A119" s="119"/>
      <c r="B119" s="188"/>
      <c r="C119" s="92"/>
      <c r="D119" s="93"/>
      <c r="E119" s="94"/>
      <c r="F119" s="95"/>
      <c r="G119" s="96"/>
      <c r="H119" s="38"/>
      <c r="I119" s="21"/>
      <c r="J119" s="21"/>
      <c r="K119" s="21"/>
      <c r="L119" s="21"/>
      <c r="M119" s="21"/>
      <c r="N119" s="21"/>
      <c r="O119" s="21"/>
      <c r="P119" s="21"/>
      <c r="Q119" s="21"/>
      <c r="U119" s="18"/>
    </row>
    <row r="120" spans="1:21" s="8" customFormat="1" ht="31" customHeight="1" x14ac:dyDescent="0.2">
      <c r="A120" s="119"/>
      <c r="B120" s="188" t="s">
        <v>1190</v>
      </c>
      <c r="C120" s="92"/>
      <c r="D120" s="93"/>
      <c r="E120" s="94" t="s">
        <v>1</v>
      </c>
      <c r="F120" s="95"/>
      <c r="G120" s="96">
        <f>SUM(D120*F120)</f>
        <v>0</v>
      </c>
      <c r="H120" s="38"/>
      <c r="I120" s="21"/>
      <c r="J120" s="21"/>
      <c r="K120" s="21"/>
      <c r="L120" s="21"/>
      <c r="M120" s="21"/>
      <c r="N120" s="21"/>
      <c r="O120" s="21"/>
      <c r="P120" s="21"/>
      <c r="Q120" s="21"/>
      <c r="U120" s="18"/>
    </row>
    <row r="121" spans="1:21" s="8" customFormat="1" ht="15" customHeight="1" x14ac:dyDescent="0.2">
      <c r="A121" s="119"/>
      <c r="B121" s="188"/>
      <c r="C121" s="92"/>
      <c r="D121" s="93"/>
      <c r="E121" s="94"/>
      <c r="F121" s="95"/>
      <c r="G121" s="96"/>
      <c r="H121" s="38"/>
      <c r="I121" s="21"/>
      <c r="J121" s="21"/>
      <c r="K121" s="21"/>
      <c r="L121" s="21"/>
      <c r="M121" s="21"/>
      <c r="N121" s="21"/>
      <c r="O121" s="21"/>
      <c r="P121" s="21"/>
      <c r="Q121" s="21"/>
      <c r="U121" s="18"/>
    </row>
    <row r="122" spans="1:21" s="8" customFormat="1" ht="14" customHeight="1" x14ac:dyDescent="0.2">
      <c r="A122" s="119"/>
      <c r="B122" s="187" t="s">
        <v>993</v>
      </c>
      <c r="C122" s="92"/>
      <c r="D122" s="93"/>
      <c r="E122" s="94"/>
      <c r="F122" s="95"/>
      <c r="G122" s="96"/>
      <c r="H122" s="38"/>
      <c r="I122" s="21"/>
      <c r="J122" s="21"/>
      <c r="K122" s="21"/>
      <c r="L122" s="21"/>
      <c r="M122" s="21"/>
      <c r="N122" s="21"/>
      <c r="O122" s="21"/>
      <c r="P122" s="21"/>
      <c r="Q122" s="21"/>
      <c r="U122" s="18"/>
    </row>
    <row r="123" spans="1:21" s="8" customFormat="1" ht="14" customHeight="1" x14ac:dyDescent="0.2">
      <c r="A123" s="119"/>
      <c r="B123" s="184"/>
      <c r="C123" s="92"/>
      <c r="D123" s="93"/>
      <c r="E123" s="94"/>
      <c r="F123" s="95"/>
      <c r="G123" s="96"/>
      <c r="H123" s="38"/>
      <c r="I123" s="21"/>
      <c r="J123" s="21"/>
      <c r="K123" s="21"/>
      <c r="L123" s="21"/>
      <c r="M123" s="21"/>
      <c r="N123" s="21"/>
      <c r="O123" s="21"/>
      <c r="P123" s="21"/>
      <c r="Q123" s="21"/>
      <c r="U123" s="18"/>
    </row>
    <row r="124" spans="1:21" s="214" customFormat="1" ht="30" customHeight="1" x14ac:dyDescent="0.2">
      <c r="A124" s="206"/>
      <c r="B124" s="216" t="s">
        <v>1104</v>
      </c>
      <c r="C124" s="207"/>
      <c r="D124" s="208"/>
      <c r="E124" s="209"/>
      <c r="F124" s="210"/>
      <c r="G124" s="211"/>
      <c r="H124" s="212"/>
      <c r="I124" s="213"/>
      <c r="J124" s="213"/>
      <c r="K124" s="213"/>
      <c r="L124" s="213"/>
      <c r="M124" s="213"/>
      <c r="N124" s="213"/>
      <c r="O124" s="213"/>
      <c r="P124" s="213"/>
      <c r="Q124" s="213"/>
      <c r="U124" s="215"/>
    </row>
    <row r="125" spans="1:21" s="8" customFormat="1" ht="14" customHeight="1" x14ac:dyDescent="0.2">
      <c r="A125" s="119"/>
      <c r="B125" s="184"/>
      <c r="C125" s="92"/>
      <c r="D125" s="93"/>
      <c r="E125" s="94"/>
      <c r="F125" s="95"/>
      <c r="G125" s="96"/>
      <c r="H125" s="38"/>
      <c r="I125" s="21"/>
      <c r="J125" s="21"/>
      <c r="K125" s="21"/>
      <c r="L125" s="21"/>
      <c r="M125" s="21"/>
      <c r="N125" s="21"/>
      <c r="O125" s="21"/>
      <c r="P125" s="21"/>
      <c r="Q125" s="21"/>
      <c r="U125" s="18"/>
    </row>
    <row r="126" spans="1:21" s="8" customFormat="1" ht="26" customHeight="1" x14ac:dyDescent="0.2">
      <c r="A126" s="119"/>
      <c r="B126" s="117" t="s">
        <v>996</v>
      </c>
      <c r="C126" s="92"/>
      <c r="D126" s="93">
        <v>15.3</v>
      </c>
      <c r="E126" s="94" t="s">
        <v>877</v>
      </c>
      <c r="F126" s="95"/>
      <c r="G126" s="96">
        <f>SUM(D126*F126)</f>
        <v>0</v>
      </c>
      <c r="H126" s="38"/>
      <c r="I126" s="21"/>
      <c r="J126" s="21"/>
      <c r="K126" s="21"/>
      <c r="L126" s="21"/>
      <c r="M126" s="21"/>
      <c r="N126" s="21"/>
      <c r="O126" s="21"/>
      <c r="P126" s="21"/>
      <c r="Q126" s="21"/>
      <c r="U126" s="18"/>
    </row>
    <row r="127" spans="1:21" s="8" customFormat="1" ht="14" customHeight="1" x14ac:dyDescent="0.2">
      <c r="A127" s="119"/>
      <c r="B127" s="184"/>
      <c r="C127" s="92"/>
      <c r="D127" s="93"/>
      <c r="E127" s="94"/>
      <c r="F127" s="95"/>
      <c r="G127" s="96"/>
      <c r="H127" s="38"/>
      <c r="I127" s="21"/>
      <c r="J127" s="21"/>
      <c r="K127" s="21"/>
      <c r="L127" s="21"/>
      <c r="M127" s="21"/>
      <c r="N127" s="21"/>
      <c r="O127" s="21"/>
      <c r="P127" s="21"/>
      <c r="Q127" s="21"/>
      <c r="U127" s="18"/>
    </row>
    <row r="128" spans="1:21" s="8" customFormat="1" ht="82" customHeight="1" x14ac:dyDescent="0.2">
      <c r="A128" s="119"/>
      <c r="B128" s="117" t="s">
        <v>1191</v>
      </c>
      <c r="C128" s="92"/>
      <c r="D128" s="93"/>
      <c r="E128" s="94" t="s">
        <v>1</v>
      </c>
      <c r="F128" s="95"/>
      <c r="G128" s="96">
        <f>SUM(D128*F128)</f>
        <v>0</v>
      </c>
      <c r="H128" s="38"/>
      <c r="I128" s="21"/>
      <c r="J128" s="21"/>
      <c r="K128" s="21"/>
      <c r="L128" s="21"/>
      <c r="M128" s="21"/>
      <c r="N128" s="21"/>
      <c r="O128" s="21"/>
      <c r="P128" s="21"/>
      <c r="Q128" s="21"/>
      <c r="U128" s="18"/>
    </row>
    <row r="129" spans="1:21" s="8" customFormat="1" ht="14" customHeight="1" x14ac:dyDescent="0.2">
      <c r="A129" s="119"/>
      <c r="B129" s="117"/>
      <c r="C129" s="92"/>
      <c r="D129" s="93"/>
      <c r="E129" s="94"/>
      <c r="F129" s="95"/>
      <c r="G129" s="96"/>
      <c r="H129" s="38"/>
      <c r="I129" s="21"/>
      <c r="J129" s="21"/>
      <c r="K129" s="21"/>
      <c r="L129" s="21"/>
      <c r="M129" s="21"/>
      <c r="N129" s="21"/>
      <c r="O129" s="21"/>
      <c r="P129" s="21"/>
      <c r="Q129" s="21"/>
      <c r="U129" s="18"/>
    </row>
    <row r="130" spans="1:21" s="8" customFormat="1" ht="14" customHeight="1" x14ac:dyDescent="0.2">
      <c r="A130" s="119"/>
      <c r="B130" s="187" t="s">
        <v>994</v>
      </c>
      <c r="C130" s="92"/>
      <c r="D130" s="93"/>
      <c r="E130" s="94"/>
      <c r="F130" s="95"/>
      <c r="G130" s="96"/>
      <c r="H130" s="38"/>
      <c r="I130" s="21"/>
      <c r="J130" s="21"/>
      <c r="K130" s="21"/>
      <c r="L130" s="21"/>
      <c r="M130" s="21"/>
      <c r="N130" s="21"/>
      <c r="O130" s="21"/>
      <c r="P130" s="21"/>
      <c r="Q130" s="21"/>
      <c r="U130" s="18"/>
    </row>
    <row r="131" spans="1:21" s="8" customFormat="1" ht="14" customHeight="1" x14ac:dyDescent="0.2">
      <c r="A131" s="119"/>
      <c r="B131" s="117"/>
      <c r="C131" s="92"/>
      <c r="D131" s="93"/>
      <c r="E131" s="94"/>
      <c r="F131" s="95"/>
      <c r="G131" s="96"/>
      <c r="H131" s="38"/>
      <c r="I131" s="21"/>
      <c r="J131" s="21"/>
      <c r="K131" s="21"/>
      <c r="L131" s="21"/>
      <c r="M131" s="21"/>
      <c r="N131" s="21"/>
      <c r="O131" s="21"/>
      <c r="P131" s="21"/>
      <c r="Q131" s="21"/>
      <c r="U131" s="18"/>
    </row>
    <row r="132" spans="1:21" s="8" customFormat="1" ht="45" customHeight="1" x14ac:dyDescent="0.2">
      <c r="A132" s="119"/>
      <c r="B132" s="117" t="s">
        <v>1018</v>
      </c>
      <c r="C132" s="92"/>
      <c r="D132" s="93"/>
      <c r="E132" s="94" t="s">
        <v>1</v>
      </c>
      <c r="F132" s="95"/>
      <c r="G132" s="107">
        <v>2000</v>
      </c>
      <c r="H132" s="38"/>
      <c r="I132" s="21"/>
      <c r="J132" s="21"/>
      <c r="K132" s="21"/>
      <c r="L132" s="21"/>
      <c r="M132" s="21"/>
      <c r="N132" s="21"/>
      <c r="O132" s="21"/>
      <c r="P132" s="21"/>
      <c r="Q132" s="21"/>
      <c r="U132" s="18"/>
    </row>
    <row r="133" spans="1:21" s="8" customFormat="1" ht="14" customHeight="1" x14ac:dyDescent="0.2">
      <c r="A133" s="119"/>
      <c r="B133" s="117"/>
      <c r="C133" s="92"/>
      <c r="D133" s="93"/>
      <c r="E133" s="94"/>
      <c r="F133" s="95"/>
      <c r="G133" s="107"/>
      <c r="H133" s="38"/>
      <c r="I133" s="21"/>
      <c r="J133" s="21"/>
      <c r="K133" s="21"/>
      <c r="L133" s="21"/>
      <c r="M133" s="21"/>
      <c r="N133" s="21"/>
      <c r="O133" s="21"/>
      <c r="P133" s="21"/>
      <c r="Q133" s="21"/>
      <c r="U133" s="18"/>
    </row>
    <row r="134" spans="1:21" s="8" customFormat="1" ht="32" customHeight="1" x14ac:dyDescent="0.2">
      <c r="A134" s="119"/>
      <c r="B134" s="117" t="s">
        <v>1192</v>
      </c>
      <c r="C134" s="92"/>
      <c r="D134" s="93"/>
      <c r="E134" s="94" t="s">
        <v>1</v>
      </c>
      <c r="F134" s="95"/>
      <c r="G134" s="96">
        <f>SUM(D134*F134)</f>
        <v>0</v>
      </c>
      <c r="H134" s="38"/>
      <c r="I134" s="21"/>
      <c r="J134" s="21"/>
      <c r="K134" s="21"/>
      <c r="L134" s="21"/>
      <c r="M134" s="21"/>
      <c r="N134" s="21"/>
      <c r="O134" s="21"/>
      <c r="P134" s="21"/>
      <c r="Q134" s="21"/>
      <c r="U134" s="18"/>
    </row>
    <row r="135" spans="1:21" s="8" customFormat="1" ht="14" customHeight="1" x14ac:dyDescent="0.2">
      <c r="A135" s="119"/>
      <c r="B135" s="117"/>
      <c r="C135" s="92"/>
      <c r="D135" s="93"/>
      <c r="E135" s="94"/>
      <c r="F135" s="95"/>
      <c r="G135" s="96"/>
      <c r="H135" s="38"/>
      <c r="I135" s="21"/>
      <c r="J135" s="21"/>
      <c r="K135" s="21"/>
      <c r="L135" s="21"/>
      <c r="M135" s="21"/>
      <c r="N135" s="21"/>
      <c r="O135" s="21"/>
      <c r="P135" s="21"/>
      <c r="Q135" s="21"/>
      <c r="U135" s="18"/>
    </row>
    <row r="136" spans="1:21" s="8" customFormat="1" ht="14" customHeight="1" x14ac:dyDescent="0.2">
      <c r="A136" s="119"/>
      <c r="B136" s="117" t="s">
        <v>995</v>
      </c>
      <c r="C136" s="92"/>
      <c r="D136" s="93">
        <v>15.3</v>
      </c>
      <c r="E136" s="94" t="s">
        <v>877</v>
      </c>
      <c r="F136" s="95"/>
      <c r="G136" s="96">
        <f>SUM(D136*F136)</f>
        <v>0</v>
      </c>
      <c r="H136" s="38"/>
      <c r="I136" s="21"/>
      <c r="J136" s="21"/>
      <c r="K136" s="21"/>
      <c r="L136" s="21"/>
      <c r="M136" s="21"/>
      <c r="N136" s="21"/>
      <c r="O136" s="21"/>
      <c r="P136" s="21"/>
      <c r="Q136" s="21"/>
      <c r="U136" s="18"/>
    </row>
    <row r="137" spans="1:21" s="8" customFormat="1" ht="14" customHeight="1" x14ac:dyDescent="0.2">
      <c r="A137" s="119"/>
      <c r="B137" s="117"/>
      <c r="C137" s="92"/>
      <c r="D137" s="93"/>
      <c r="E137" s="94"/>
      <c r="F137" s="95"/>
      <c r="G137" s="96"/>
      <c r="H137" s="38"/>
      <c r="I137" s="21"/>
      <c r="J137" s="21"/>
      <c r="K137" s="21"/>
      <c r="L137" s="21"/>
      <c r="M137" s="21"/>
      <c r="N137" s="21"/>
      <c r="O137" s="21"/>
      <c r="P137" s="21"/>
      <c r="Q137" s="21"/>
      <c r="U137" s="18"/>
    </row>
    <row r="138" spans="1:21" s="8" customFormat="1" ht="14" customHeight="1" x14ac:dyDescent="0.2">
      <c r="A138" s="119"/>
      <c r="B138" s="184" t="s">
        <v>1037</v>
      </c>
      <c r="C138" s="92"/>
      <c r="D138" s="93"/>
      <c r="E138" s="94"/>
      <c r="F138" s="95"/>
      <c r="G138" s="96"/>
      <c r="H138" s="38"/>
      <c r="I138" s="21"/>
      <c r="J138" s="21"/>
      <c r="K138" s="21"/>
      <c r="L138" s="21"/>
      <c r="M138" s="21"/>
      <c r="N138" s="21"/>
      <c r="O138" s="21"/>
      <c r="P138" s="21"/>
      <c r="Q138" s="21"/>
      <c r="U138" s="18"/>
    </row>
    <row r="139" spans="1:21" s="8" customFormat="1" ht="14" customHeight="1" x14ac:dyDescent="0.2">
      <c r="A139" s="119"/>
      <c r="B139" s="184"/>
      <c r="C139" s="92"/>
      <c r="D139" s="93"/>
      <c r="E139" s="94"/>
      <c r="F139" s="95"/>
      <c r="G139" s="96"/>
      <c r="H139" s="38"/>
      <c r="I139" s="21"/>
      <c r="J139" s="21"/>
      <c r="K139" s="21"/>
      <c r="L139" s="21"/>
      <c r="M139" s="21"/>
      <c r="N139" s="21"/>
      <c r="O139" s="21"/>
      <c r="P139" s="21"/>
      <c r="Q139" s="21"/>
      <c r="U139" s="18"/>
    </row>
    <row r="140" spans="1:21" s="8" customFormat="1" ht="70" customHeight="1" x14ac:dyDescent="0.2">
      <c r="A140" s="119"/>
      <c r="B140" s="188" t="s">
        <v>1040</v>
      </c>
      <c r="C140" s="92"/>
      <c r="D140" s="93"/>
      <c r="E140" s="94"/>
      <c r="F140" s="95"/>
      <c r="G140" s="96"/>
      <c r="H140" s="38"/>
      <c r="I140" s="21"/>
      <c r="J140" s="21"/>
      <c r="K140" s="21"/>
      <c r="L140" s="21"/>
      <c r="M140" s="21"/>
      <c r="N140" s="21"/>
      <c r="O140" s="21"/>
      <c r="P140" s="21"/>
      <c r="Q140" s="21"/>
      <c r="U140" s="18"/>
    </row>
    <row r="141" spans="1:21" s="8" customFormat="1" ht="14" customHeight="1" x14ac:dyDescent="0.2">
      <c r="A141" s="119"/>
      <c r="B141" s="188"/>
      <c r="C141" s="92"/>
      <c r="D141" s="93"/>
      <c r="E141" s="94"/>
      <c r="F141" s="95"/>
      <c r="G141" s="96"/>
      <c r="H141" s="38"/>
      <c r="I141" s="21"/>
      <c r="J141" s="21"/>
      <c r="K141" s="21"/>
      <c r="L141" s="21"/>
      <c r="M141" s="21"/>
      <c r="N141" s="21"/>
      <c r="O141" s="21"/>
      <c r="P141" s="21"/>
      <c r="Q141" s="21"/>
      <c r="U141" s="18"/>
    </row>
    <row r="142" spans="1:21" s="8" customFormat="1" ht="41" customHeight="1" x14ac:dyDescent="0.2">
      <c r="A142" s="119"/>
      <c r="B142" s="188" t="s">
        <v>1041</v>
      </c>
      <c r="C142" s="92"/>
      <c r="D142" s="93"/>
      <c r="E142" s="94" t="s">
        <v>1</v>
      </c>
      <c r="F142" s="95"/>
      <c r="G142" s="96">
        <f>SUM(D142*F142)</f>
        <v>0</v>
      </c>
      <c r="H142" s="38"/>
      <c r="I142" s="21"/>
      <c r="J142" s="21"/>
      <c r="K142" s="21"/>
      <c r="L142" s="21"/>
      <c r="M142" s="21"/>
      <c r="N142" s="21"/>
      <c r="O142" s="21"/>
      <c r="P142" s="21"/>
      <c r="Q142" s="21"/>
      <c r="U142" s="18"/>
    </row>
    <row r="143" spans="1:21" s="8" customFormat="1" ht="14" customHeight="1" x14ac:dyDescent="0.2">
      <c r="A143" s="119"/>
      <c r="B143" s="188"/>
      <c r="C143" s="92"/>
      <c r="D143" s="93"/>
      <c r="E143" s="94"/>
      <c r="F143" s="95"/>
      <c r="G143" s="96"/>
      <c r="H143" s="38"/>
      <c r="I143" s="21"/>
      <c r="J143" s="21"/>
      <c r="K143" s="21"/>
      <c r="L143" s="21"/>
      <c r="M143" s="21"/>
      <c r="N143" s="21"/>
      <c r="O143" s="21"/>
      <c r="P143" s="21"/>
      <c r="Q143" s="21"/>
      <c r="U143" s="18"/>
    </row>
    <row r="144" spans="1:21" s="8" customFormat="1" ht="96" customHeight="1" x14ac:dyDescent="0.2">
      <c r="A144" s="119"/>
      <c r="B144" s="188" t="s">
        <v>1193</v>
      </c>
      <c r="C144" s="92"/>
      <c r="D144" s="93"/>
      <c r="E144" s="94" t="s">
        <v>1</v>
      </c>
      <c r="F144" s="95"/>
      <c r="G144" s="96">
        <f>SUM(D144*F144)</f>
        <v>0</v>
      </c>
      <c r="H144" s="38"/>
      <c r="I144" s="21"/>
      <c r="J144" s="21"/>
      <c r="K144" s="21"/>
      <c r="L144" s="21"/>
      <c r="M144" s="21"/>
      <c r="N144" s="21"/>
      <c r="O144" s="21"/>
      <c r="P144" s="21"/>
      <c r="Q144" s="21"/>
      <c r="U144" s="18"/>
    </row>
    <row r="145" spans="1:21" s="8" customFormat="1" ht="14" customHeight="1" x14ac:dyDescent="0.2">
      <c r="A145" s="119"/>
      <c r="B145" s="184"/>
      <c r="C145" s="92"/>
      <c r="D145" s="93"/>
      <c r="E145" s="94"/>
      <c r="F145" s="95"/>
      <c r="G145" s="96"/>
      <c r="H145" s="38"/>
      <c r="I145" s="21"/>
      <c r="J145" s="21"/>
      <c r="K145" s="21"/>
      <c r="L145" s="21"/>
      <c r="M145" s="21"/>
      <c r="N145" s="21"/>
      <c r="O145" s="21"/>
      <c r="P145" s="21"/>
      <c r="Q145" s="21"/>
      <c r="U145" s="18"/>
    </row>
    <row r="146" spans="1:21" s="8" customFormat="1" ht="14" customHeight="1" x14ac:dyDescent="0.2">
      <c r="A146" s="119"/>
      <c r="B146" s="187" t="s">
        <v>1038</v>
      </c>
      <c r="C146" s="92"/>
      <c r="D146" s="93"/>
      <c r="E146" s="94"/>
      <c r="F146" s="95"/>
      <c r="G146" s="96"/>
      <c r="H146" s="38"/>
      <c r="I146" s="21"/>
      <c r="J146" s="21"/>
      <c r="K146" s="21"/>
      <c r="L146" s="21"/>
      <c r="M146" s="21"/>
      <c r="N146" s="21"/>
      <c r="O146" s="21"/>
      <c r="P146" s="21"/>
      <c r="Q146" s="21"/>
      <c r="U146" s="18"/>
    </row>
    <row r="147" spans="1:21" s="8" customFormat="1" ht="14" customHeight="1" x14ac:dyDescent="0.2">
      <c r="A147" s="203"/>
      <c r="B147" s="187"/>
      <c r="C147" s="92"/>
      <c r="D147" s="93"/>
      <c r="E147" s="94"/>
      <c r="F147" s="95"/>
      <c r="G147" s="96"/>
      <c r="H147" s="38"/>
      <c r="I147" s="21"/>
      <c r="J147" s="21"/>
      <c r="K147" s="21"/>
      <c r="L147" s="21"/>
      <c r="M147" s="21"/>
      <c r="N147" s="21"/>
      <c r="O147" s="21"/>
      <c r="P147" s="21"/>
      <c r="Q147" s="21"/>
      <c r="U147" s="18"/>
    </row>
    <row r="148" spans="1:21" s="8" customFormat="1" ht="93" customHeight="1" x14ac:dyDescent="0.2">
      <c r="A148" s="119"/>
      <c r="B148" s="117" t="s">
        <v>1194</v>
      </c>
      <c r="C148" s="92"/>
      <c r="D148" s="93"/>
      <c r="E148" s="94" t="s">
        <v>1</v>
      </c>
      <c r="F148" s="95"/>
      <c r="G148" s="96">
        <f>SUM(D148*F148)</f>
        <v>0</v>
      </c>
      <c r="H148" s="38"/>
      <c r="I148" s="21"/>
      <c r="J148" s="21"/>
      <c r="K148" s="21"/>
      <c r="L148" s="21"/>
      <c r="M148" s="21"/>
      <c r="N148" s="21"/>
      <c r="O148" s="21"/>
      <c r="P148" s="21"/>
      <c r="Q148" s="21"/>
      <c r="U148" s="18"/>
    </row>
    <row r="149" spans="1:21" s="8" customFormat="1" ht="14" customHeight="1" x14ac:dyDescent="0.2">
      <c r="A149" s="119"/>
      <c r="B149" s="117"/>
      <c r="C149" s="92"/>
      <c r="D149" s="93"/>
      <c r="E149" s="94"/>
      <c r="F149" s="95"/>
      <c r="G149" s="96"/>
      <c r="H149" s="38"/>
      <c r="I149" s="21"/>
      <c r="J149" s="21"/>
      <c r="K149" s="21"/>
      <c r="L149" s="21"/>
      <c r="M149" s="21"/>
      <c r="N149" s="21"/>
      <c r="O149" s="21"/>
      <c r="P149" s="21"/>
      <c r="Q149" s="21"/>
      <c r="U149" s="18"/>
    </row>
    <row r="150" spans="1:21" s="8" customFormat="1" ht="14" customHeight="1" x14ac:dyDescent="0.2">
      <c r="A150" s="119"/>
      <c r="B150" s="117" t="s">
        <v>1043</v>
      </c>
      <c r="C150" s="92"/>
      <c r="D150" s="93"/>
      <c r="E150" s="94" t="s">
        <v>1</v>
      </c>
      <c r="F150" s="95"/>
      <c r="G150" s="96">
        <f>SUM(D150*F150)</f>
        <v>0</v>
      </c>
      <c r="H150" s="38"/>
      <c r="I150" s="21"/>
      <c r="J150" s="21"/>
      <c r="K150" s="21"/>
      <c r="L150" s="21"/>
      <c r="M150" s="21"/>
      <c r="N150" s="21"/>
      <c r="O150" s="21"/>
      <c r="P150" s="21"/>
      <c r="Q150" s="21"/>
      <c r="U150" s="18"/>
    </row>
    <row r="151" spans="1:21" s="8" customFormat="1" ht="14" customHeight="1" x14ac:dyDescent="0.2">
      <c r="A151" s="119"/>
      <c r="B151" s="117"/>
      <c r="C151" s="92"/>
      <c r="D151" s="93"/>
      <c r="E151" s="94"/>
      <c r="F151" s="95"/>
      <c r="G151" s="96"/>
      <c r="H151" s="38"/>
      <c r="I151" s="21"/>
      <c r="J151" s="21"/>
      <c r="K151" s="21"/>
      <c r="L151" s="21"/>
      <c r="M151" s="21"/>
      <c r="N151" s="21"/>
      <c r="O151" s="21"/>
      <c r="P151" s="21"/>
      <c r="Q151" s="21"/>
      <c r="U151" s="18"/>
    </row>
    <row r="152" spans="1:21" s="8" customFormat="1" ht="43" customHeight="1" x14ac:dyDescent="0.2">
      <c r="A152" s="119"/>
      <c r="B152" s="117" t="s">
        <v>1042</v>
      </c>
      <c r="C152" s="92"/>
      <c r="D152" s="93">
        <v>2</v>
      </c>
      <c r="E152" s="94" t="s">
        <v>847</v>
      </c>
      <c r="F152" s="95"/>
      <c r="G152" s="96">
        <f>SUM(D152*F152)</f>
        <v>0</v>
      </c>
      <c r="H152" s="38"/>
      <c r="I152" s="21"/>
      <c r="J152" s="21"/>
      <c r="K152" s="21"/>
      <c r="L152" s="21"/>
      <c r="M152" s="21"/>
      <c r="N152" s="21"/>
      <c r="O152" s="21"/>
      <c r="P152" s="21"/>
      <c r="Q152" s="21"/>
      <c r="U152" s="18"/>
    </row>
    <row r="153" spans="1:21" s="8" customFormat="1" ht="14" customHeight="1" x14ac:dyDescent="0.2">
      <c r="A153" s="119"/>
      <c r="B153" s="117"/>
      <c r="C153" s="92"/>
      <c r="D153" s="93"/>
      <c r="E153" s="94"/>
      <c r="F153" s="95"/>
      <c r="G153" s="96"/>
      <c r="H153" s="38"/>
      <c r="I153" s="21"/>
      <c r="J153" s="21"/>
      <c r="K153" s="21"/>
      <c r="L153" s="21"/>
      <c r="M153" s="21"/>
      <c r="N153" s="21"/>
      <c r="O153" s="21"/>
      <c r="P153" s="21"/>
      <c r="Q153" s="21"/>
      <c r="U153" s="18"/>
    </row>
    <row r="154" spans="1:21" s="8" customFormat="1" ht="41" customHeight="1" x14ac:dyDescent="0.2">
      <c r="A154" s="119"/>
      <c r="B154" s="117" t="s">
        <v>1045</v>
      </c>
      <c r="C154" s="92"/>
      <c r="D154" s="93">
        <v>1</v>
      </c>
      <c r="E154" s="94" t="s">
        <v>847</v>
      </c>
      <c r="F154" s="95"/>
      <c r="G154" s="96">
        <f>SUM(D154*F154)</f>
        <v>0</v>
      </c>
      <c r="H154" s="38"/>
      <c r="I154" s="21"/>
      <c r="J154" s="21"/>
      <c r="K154" s="21"/>
      <c r="L154" s="21"/>
      <c r="M154" s="21"/>
      <c r="N154" s="21"/>
      <c r="O154" s="21"/>
      <c r="P154" s="21"/>
      <c r="Q154" s="21"/>
      <c r="U154" s="18"/>
    </row>
    <row r="155" spans="1:21" s="8" customFormat="1" ht="14" customHeight="1" x14ac:dyDescent="0.2">
      <c r="A155" s="119"/>
      <c r="B155" s="117"/>
      <c r="C155" s="92"/>
      <c r="D155" s="93"/>
      <c r="E155" s="94"/>
      <c r="F155" s="95"/>
      <c r="G155" s="96"/>
      <c r="H155" s="38"/>
      <c r="I155" s="21"/>
      <c r="J155" s="21"/>
      <c r="K155" s="21"/>
      <c r="L155" s="21"/>
      <c r="M155" s="21"/>
      <c r="N155" s="21"/>
      <c r="O155" s="21"/>
      <c r="P155" s="21"/>
      <c r="Q155" s="21"/>
      <c r="U155" s="18"/>
    </row>
    <row r="156" spans="1:21" s="8" customFormat="1" ht="14" customHeight="1" x14ac:dyDescent="0.2">
      <c r="A156" s="119"/>
      <c r="B156" s="117" t="s">
        <v>1044</v>
      </c>
      <c r="C156" s="92"/>
      <c r="D156" s="93"/>
      <c r="E156" s="94" t="s">
        <v>1</v>
      </c>
      <c r="F156" s="95"/>
      <c r="G156" s="96">
        <f>SUM(D156*F156)</f>
        <v>0</v>
      </c>
      <c r="H156" s="38"/>
      <c r="I156" s="21"/>
      <c r="J156" s="21"/>
      <c r="K156" s="21"/>
      <c r="L156" s="21"/>
      <c r="M156" s="21"/>
      <c r="N156" s="21"/>
      <c r="O156" s="21"/>
      <c r="P156" s="21"/>
      <c r="Q156" s="21"/>
      <c r="U156" s="18"/>
    </row>
    <row r="157" spans="1:21" s="8" customFormat="1" ht="14" customHeight="1" x14ac:dyDescent="0.2">
      <c r="A157" s="119"/>
      <c r="B157" s="117"/>
      <c r="C157" s="92"/>
      <c r="D157" s="93"/>
      <c r="E157" s="94"/>
      <c r="F157" s="95"/>
      <c r="G157" s="96"/>
      <c r="H157" s="38"/>
      <c r="I157" s="21"/>
      <c r="J157" s="21"/>
      <c r="K157" s="21"/>
      <c r="L157" s="21"/>
      <c r="M157" s="21"/>
      <c r="N157" s="21"/>
      <c r="O157" s="21"/>
      <c r="P157" s="21"/>
      <c r="Q157" s="21"/>
      <c r="U157" s="18"/>
    </row>
    <row r="158" spans="1:21" s="8" customFormat="1" ht="14" customHeight="1" x14ac:dyDescent="0.2">
      <c r="A158" s="119"/>
      <c r="B158" s="187" t="s">
        <v>1039</v>
      </c>
      <c r="C158" s="92"/>
      <c r="D158" s="93"/>
      <c r="E158" s="94"/>
      <c r="F158" s="95"/>
      <c r="G158" s="96"/>
      <c r="H158" s="38"/>
      <c r="I158" s="21"/>
      <c r="J158" s="21"/>
      <c r="K158" s="21"/>
      <c r="L158" s="21"/>
      <c r="M158" s="21"/>
      <c r="N158" s="21"/>
      <c r="O158" s="21"/>
      <c r="P158" s="21"/>
      <c r="Q158" s="21"/>
      <c r="U158" s="18"/>
    </row>
    <row r="159" spans="1:21" s="8" customFormat="1" ht="14" customHeight="1" x14ac:dyDescent="0.2">
      <c r="A159" s="119"/>
      <c r="B159" s="187"/>
      <c r="C159" s="92"/>
      <c r="D159" s="93"/>
      <c r="E159" s="94"/>
      <c r="F159" s="95"/>
      <c r="G159" s="96"/>
      <c r="H159" s="38"/>
      <c r="I159" s="21"/>
      <c r="J159" s="21"/>
      <c r="K159" s="21"/>
      <c r="L159" s="21"/>
      <c r="M159" s="21"/>
      <c r="N159" s="21"/>
      <c r="O159" s="21"/>
      <c r="P159" s="21"/>
      <c r="Q159" s="21"/>
      <c r="U159" s="18"/>
    </row>
    <row r="160" spans="1:21" s="8" customFormat="1" ht="57" customHeight="1" x14ac:dyDescent="0.2">
      <c r="A160" s="119"/>
      <c r="B160" s="117" t="s">
        <v>1195</v>
      </c>
      <c r="C160" s="92"/>
      <c r="D160" s="93"/>
      <c r="E160" s="94" t="s">
        <v>1</v>
      </c>
      <c r="F160" s="95"/>
      <c r="G160" s="96">
        <f>SUM(D160*F160)</f>
        <v>0</v>
      </c>
      <c r="H160" s="38"/>
      <c r="I160" s="21"/>
      <c r="J160" s="21"/>
      <c r="K160" s="21"/>
      <c r="L160" s="21"/>
      <c r="M160" s="21"/>
      <c r="N160" s="21"/>
      <c r="O160" s="21"/>
      <c r="P160" s="21"/>
      <c r="Q160" s="21"/>
      <c r="U160" s="18"/>
    </row>
    <row r="161" spans="1:21" s="8" customFormat="1" ht="14" customHeight="1" x14ac:dyDescent="0.2">
      <c r="A161" s="119"/>
      <c r="B161" s="117"/>
      <c r="C161" s="92"/>
      <c r="D161" s="93"/>
      <c r="E161" s="94"/>
      <c r="F161" s="95"/>
      <c r="G161" s="96"/>
      <c r="H161" s="38"/>
      <c r="I161" s="21"/>
      <c r="J161" s="21"/>
      <c r="K161" s="21"/>
      <c r="L161" s="21"/>
      <c r="M161" s="21"/>
      <c r="N161" s="21"/>
      <c r="O161" s="21"/>
      <c r="P161" s="21"/>
      <c r="Q161" s="21"/>
      <c r="U161" s="18"/>
    </row>
    <row r="162" spans="1:21" ht="14" x14ac:dyDescent="0.15">
      <c r="B162" s="117" t="s">
        <v>1046</v>
      </c>
      <c r="E162" s="94" t="s">
        <v>1</v>
      </c>
      <c r="G162" s="96">
        <f>SUM(D162*F162)</f>
        <v>0</v>
      </c>
    </row>
    <row r="163" spans="1:21" x14ac:dyDescent="0.15">
      <c r="B163" s="117"/>
      <c r="E163" s="94"/>
      <c r="G163" s="96"/>
    </row>
    <row r="164" spans="1:21" s="8" customFormat="1" ht="31" customHeight="1" x14ac:dyDescent="0.2">
      <c r="A164" s="119"/>
      <c r="B164" s="117" t="s">
        <v>1047</v>
      </c>
      <c r="C164" s="92"/>
      <c r="D164" s="93"/>
      <c r="E164" s="94" t="s">
        <v>1</v>
      </c>
      <c r="F164" s="95"/>
      <c r="G164" s="96">
        <f>SUM(D164*F164)</f>
        <v>0</v>
      </c>
      <c r="H164" s="38"/>
      <c r="I164" s="21"/>
      <c r="J164" s="21"/>
      <c r="K164" s="21"/>
      <c r="L164" s="21"/>
      <c r="M164" s="21"/>
      <c r="N164" s="21"/>
      <c r="O164" s="21"/>
      <c r="P164" s="21"/>
      <c r="Q164" s="21"/>
      <c r="U164" s="18"/>
    </row>
    <row r="165" spans="1:21" s="8" customFormat="1" ht="14" customHeight="1" x14ac:dyDescent="0.2">
      <c r="A165" s="119"/>
      <c r="B165" s="117"/>
      <c r="C165" s="92"/>
      <c r="D165" s="93"/>
      <c r="E165" s="94"/>
      <c r="F165" s="95"/>
      <c r="G165" s="96"/>
      <c r="H165" s="38"/>
      <c r="I165" s="21"/>
      <c r="J165" s="21"/>
      <c r="K165" s="21"/>
      <c r="L165" s="21"/>
      <c r="M165" s="21"/>
      <c r="N165" s="21"/>
      <c r="O165" s="21"/>
      <c r="P165" s="21"/>
      <c r="Q165" s="21"/>
      <c r="U165" s="18"/>
    </row>
    <row r="166" spans="1:21" s="8" customFormat="1" ht="46" customHeight="1" x14ac:dyDescent="0.2">
      <c r="A166" s="119"/>
      <c r="B166" s="117" t="s">
        <v>1048</v>
      </c>
      <c r="C166" s="92"/>
      <c r="D166" s="93"/>
      <c r="E166" s="94" t="s">
        <v>1</v>
      </c>
      <c r="F166" s="95"/>
      <c r="G166" s="107">
        <v>1000</v>
      </c>
      <c r="H166" s="38"/>
      <c r="I166" s="21"/>
      <c r="J166" s="21"/>
      <c r="K166" s="21"/>
      <c r="L166" s="21"/>
      <c r="M166" s="21"/>
      <c r="N166" s="21"/>
      <c r="O166" s="21"/>
      <c r="P166" s="21"/>
      <c r="Q166" s="21"/>
      <c r="U166" s="18"/>
    </row>
    <row r="167" spans="1:21" s="8" customFormat="1" ht="14" customHeight="1" x14ac:dyDescent="0.2">
      <c r="A167" s="119"/>
      <c r="B167" s="184"/>
      <c r="C167" s="92"/>
      <c r="D167" s="93"/>
      <c r="E167" s="94"/>
      <c r="F167" s="95"/>
      <c r="G167" s="96"/>
      <c r="H167" s="38"/>
      <c r="I167" s="21"/>
      <c r="J167" s="21"/>
      <c r="K167" s="21"/>
      <c r="L167" s="21"/>
      <c r="M167" s="21"/>
      <c r="N167" s="21"/>
      <c r="O167" s="21"/>
      <c r="P167" s="21"/>
      <c r="Q167" s="21"/>
      <c r="U167" s="18"/>
    </row>
    <row r="168" spans="1:21" s="8" customFormat="1" ht="14" customHeight="1" x14ac:dyDescent="0.2">
      <c r="A168" s="119"/>
      <c r="B168" s="184" t="s">
        <v>975</v>
      </c>
      <c r="C168" s="92"/>
      <c r="D168" s="93"/>
      <c r="E168" s="94"/>
      <c r="F168" s="95"/>
      <c r="G168" s="96"/>
      <c r="H168" s="38"/>
      <c r="I168" s="21"/>
      <c r="J168" s="21"/>
      <c r="K168" s="21"/>
      <c r="L168" s="21"/>
      <c r="M168" s="21"/>
      <c r="N168" s="21"/>
      <c r="O168" s="21"/>
      <c r="P168" s="21"/>
      <c r="Q168" s="21"/>
      <c r="U168" s="18"/>
    </row>
    <row r="169" spans="1:21" s="8" customFormat="1" ht="14" customHeight="1" x14ac:dyDescent="0.2">
      <c r="A169" s="119"/>
      <c r="B169" s="184"/>
      <c r="C169" s="92"/>
      <c r="D169" s="93"/>
      <c r="E169" s="94"/>
      <c r="F169" s="95"/>
      <c r="G169" s="96"/>
      <c r="H169" s="38"/>
      <c r="I169" s="21"/>
      <c r="J169" s="21"/>
      <c r="K169" s="21"/>
      <c r="L169" s="21"/>
      <c r="M169" s="21"/>
      <c r="N169" s="21"/>
      <c r="O169" s="21"/>
      <c r="P169" s="21"/>
      <c r="Q169" s="21"/>
      <c r="U169" s="18"/>
    </row>
    <row r="170" spans="1:21" s="8" customFormat="1" ht="27" customHeight="1" x14ac:dyDescent="0.2">
      <c r="A170" s="119"/>
      <c r="B170" s="188" t="s">
        <v>1116</v>
      </c>
      <c r="C170" s="92"/>
      <c r="D170" s="93"/>
      <c r="E170" s="94"/>
      <c r="F170" s="95"/>
      <c r="G170" s="96"/>
      <c r="H170" s="38"/>
      <c r="I170" s="21"/>
      <c r="J170" s="21"/>
      <c r="K170" s="21"/>
      <c r="L170" s="21"/>
      <c r="M170" s="21"/>
      <c r="N170" s="21"/>
      <c r="O170" s="21"/>
      <c r="P170" s="21"/>
      <c r="Q170" s="21"/>
      <c r="U170" s="18"/>
    </row>
    <row r="171" spans="1:21" s="8" customFormat="1" ht="15" customHeight="1" x14ac:dyDescent="0.2">
      <c r="A171" s="119"/>
      <c r="B171" s="188"/>
      <c r="C171" s="92"/>
      <c r="D171" s="93"/>
      <c r="E171" s="94"/>
      <c r="F171" s="95"/>
      <c r="G171" s="96"/>
      <c r="H171" s="38"/>
      <c r="I171" s="21"/>
      <c r="J171" s="21"/>
      <c r="K171" s="21"/>
      <c r="L171" s="21"/>
      <c r="M171" s="21"/>
      <c r="N171" s="21"/>
      <c r="O171" s="21"/>
      <c r="P171" s="21"/>
      <c r="Q171" s="21"/>
      <c r="U171" s="18"/>
    </row>
    <row r="172" spans="1:21" s="8" customFormat="1" ht="45" customHeight="1" x14ac:dyDescent="0.2">
      <c r="A172" s="119"/>
      <c r="B172" s="188" t="s">
        <v>1115</v>
      </c>
      <c r="C172" s="92"/>
      <c r="D172" s="93"/>
      <c r="E172" s="94" t="s">
        <v>1</v>
      </c>
      <c r="F172" s="95"/>
      <c r="G172" s="96">
        <f>SUM(D172*F172)</f>
        <v>0</v>
      </c>
      <c r="H172" s="38"/>
      <c r="I172" s="21"/>
      <c r="J172" s="21"/>
      <c r="K172" s="21"/>
      <c r="L172" s="21"/>
      <c r="M172" s="21"/>
      <c r="N172" s="21"/>
      <c r="O172" s="21"/>
      <c r="P172" s="21"/>
      <c r="Q172" s="21"/>
      <c r="U172" s="18"/>
    </row>
    <row r="173" spans="1:21" s="8" customFormat="1" ht="14" customHeight="1" x14ac:dyDescent="0.2">
      <c r="A173" s="119"/>
      <c r="B173" s="188"/>
      <c r="C173" s="92"/>
      <c r="D173" s="93"/>
      <c r="E173" s="94"/>
      <c r="F173" s="95"/>
      <c r="G173" s="96"/>
      <c r="H173" s="38"/>
      <c r="I173" s="21"/>
      <c r="J173" s="21"/>
      <c r="K173" s="21"/>
      <c r="L173" s="21"/>
      <c r="M173" s="21"/>
      <c r="N173" s="21"/>
      <c r="O173" s="21"/>
      <c r="P173" s="21"/>
      <c r="Q173" s="21"/>
      <c r="U173" s="18"/>
    </row>
    <row r="174" spans="1:21" s="8" customFormat="1" ht="14" customHeight="1" x14ac:dyDescent="0.2">
      <c r="A174" s="119"/>
      <c r="B174" s="187" t="s">
        <v>1038</v>
      </c>
      <c r="C174" s="92"/>
      <c r="D174" s="93"/>
      <c r="E174" s="94"/>
      <c r="F174" s="95"/>
      <c r="G174" s="96"/>
      <c r="H174" s="38"/>
      <c r="I174" s="21"/>
      <c r="J174" s="21"/>
      <c r="K174" s="21"/>
      <c r="L174" s="21"/>
      <c r="M174" s="21"/>
      <c r="N174" s="21"/>
      <c r="O174" s="21"/>
      <c r="P174" s="21"/>
      <c r="Q174" s="21"/>
      <c r="U174" s="18"/>
    </row>
    <row r="175" spans="1:21" s="8" customFormat="1" ht="14" customHeight="1" x14ac:dyDescent="0.2">
      <c r="A175" s="119"/>
      <c r="B175" s="187"/>
      <c r="C175" s="92"/>
      <c r="D175" s="93"/>
      <c r="E175" s="94"/>
      <c r="F175" s="95"/>
      <c r="G175" s="96"/>
      <c r="H175" s="38"/>
      <c r="I175" s="21"/>
      <c r="J175" s="21"/>
      <c r="K175" s="21"/>
      <c r="L175" s="21"/>
      <c r="M175" s="21"/>
      <c r="N175" s="21"/>
      <c r="O175" s="21"/>
      <c r="P175" s="21"/>
      <c r="Q175" s="21"/>
      <c r="U175" s="18"/>
    </row>
    <row r="176" spans="1:21" s="8" customFormat="1" ht="54" customHeight="1" x14ac:dyDescent="0.2">
      <c r="A176" s="119"/>
      <c r="B176" s="117" t="s">
        <v>1196</v>
      </c>
      <c r="C176" s="92"/>
      <c r="D176" s="93"/>
      <c r="E176" s="94" t="s">
        <v>1</v>
      </c>
      <c r="F176" s="95"/>
      <c r="G176" s="96">
        <f>SUM(D176*F176)</f>
        <v>0</v>
      </c>
      <c r="H176" s="38"/>
      <c r="I176" s="21"/>
      <c r="J176" s="21"/>
      <c r="K176" s="21"/>
      <c r="L176" s="21"/>
      <c r="M176" s="21"/>
      <c r="N176" s="21"/>
      <c r="O176" s="21"/>
      <c r="P176" s="21"/>
      <c r="Q176" s="21"/>
      <c r="U176" s="18"/>
    </row>
    <row r="177" spans="1:21" s="8" customFormat="1" ht="14" customHeight="1" x14ac:dyDescent="0.2">
      <c r="A177" s="119"/>
      <c r="B177" s="187"/>
      <c r="C177" s="92"/>
      <c r="D177" s="93"/>
      <c r="E177" s="94"/>
      <c r="F177" s="95"/>
      <c r="G177" s="96"/>
      <c r="H177" s="38"/>
      <c r="I177" s="21"/>
      <c r="J177" s="21"/>
      <c r="K177" s="21"/>
      <c r="L177" s="21"/>
      <c r="M177" s="21"/>
      <c r="N177" s="21"/>
      <c r="O177" s="21"/>
      <c r="P177" s="21"/>
      <c r="Q177" s="21"/>
      <c r="U177" s="18"/>
    </row>
    <row r="178" spans="1:21" s="8" customFormat="1" ht="14" customHeight="1" x14ac:dyDescent="0.2">
      <c r="A178" s="119"/>
      <c r="B178" s="187"/>
      <c r="C178" s="92"/>
      <c r="D178" s="93"/>
      <c r="E178" s="94"/>
      <c r="F178" s="95"/>
      <c r="G178" s="96"/>
      <c r="H178" s="38"/>
      <c r="I178" s="21"/>
      <c r="J178" s="21"/>
      <c r="K178" s="21"/>
      <c r="L178" s="21"/>
      <c r="M178" s="21"/>
      <c r="N178" s="21"/>
      <c r="O178" s="21"/>
      <c r="P178" s="21"/>
      <c r="Q178" s="21"/>
      <c r="U178" s="18"/>
    </row>
    <row r="179" spans="1:21" s="8" customFormat="1" ht="14" customHeight="1" x14ac:dyDescent="0.2">
      <c r="A179" s="119"/>
      <c r="B179" s="187" t="s">
        <v>1039</v>
      </c>
      <c r="C179" s="92"/>
      <c r="D179" s="93"/>
      <c r="E179" s="94"/>
      <c r="F179" s="95"/>
      <c r="G179" s="96"/>
      <c r="H179" s="38"/>
      <c r="I179" s="21"/>
      <c r="J179" s="21"/>
      <c r="K179" s="21"/>
      <c r="L179" s="21"/>
      <c r="M179" s="21"/>
      <c r="N179" s="21"/>
      <c r="O179" s="21"/>
      <c r="P179" s="21"/>
      <c r="Q179" s="21"/>
      <c r="U179" s="18"/>
    </row>
    <row r="180" spans="1:21" s="8" customFormat="1" ht="14" customHeight="1" x14ac:dyDescent="0.2">
      <c r="A180" s="119"/>
      <c r="B180" s="187"/>
      <c r="C180" s="92"/>
      <c r="D180" s="93"/>
      <c r="E180" s="94"/>
      <c r="F180" s="95"/>
      <c r="G180" s="96"/>
      <c r="H180" s="38"/>
      <c r="I180" s="21"/>
      <c r="J180" s="21"/>
      <c r="K180" s="21"/>
      <c r="L180" s="21"/>
      <c r="M180" s="21"/>
      <c r="N180" s="21"/>
      <c r="O180" s="21"/>
      <c r="P180" s="21"/>
      <c r="Q180" s="21"/>
      <c r="U180" s="18"/>
    </row>
    <row r="181" spans="1:21" s="8" customFormat="1" ht="54" customHeight="1" x14ac:dyDescent="0.2">
      <c r="A181" s="119"/>
      <c r="B181" s="117" t="s">
        <v>1196</v>
      </c>
      <c r="C181" s="92"/>
      <c r="D181" s="93"/>
      <c r="E181" s="94" t="s">
        <v>1</v>
      </c>
      <c r="F181" s="95"/>
      <c r="G181" s="96">
        <f>SUM(D181*F181)</f>
        <v>0</v>
      </c>
      <c r="H181" s="38"/>
      <c r="I181" s="21"/>
      <c r="J181" s="21"/>
      <c r="K181" s="21"/>
      <c r="L181" s="21"/>
      <c r="M181" s="21"/>
      <c r="N181" s="21"/>
      <c r="O181" s="21"/>
      <c r="P181" s="21"/>
      <c r="Q181" s="21"/>
      <c r="U181" s="18"/>
    </row>
    <row r="182" spans="1:21" s="8" customFormat="1" ht="14" customHeight="1" x14ac:dyDescent="0.2">
      <c r="A182" s="119"/>
      <c r="B182" s="187"/>
      <c r="C182" s="92"/>
      <c r="D182" s="93"/>
      <c r="E182" s="94"/>
      <c r="F182" s="95"/>
      <c r="G182" s="96"/>
      <c r="H182" s="38"/>
      <c r="I182" s="21"/>
      <c r="J182" s="21"/>
      <c r="K182" s="21"/>
      <c r="L182" s="21"/>
      <c r="M182" s="21"/>
      <c r="N182" s="21"/>
      <c r="O182" s="21"/>
      <c r="P182" s="21"/>
      <c r="Q182" s="21"/>
      <c r="U182" s="18"/>
    </row>
    <row r="183" spans="1:21" s="8" customFormat="1" ht="14" customHeight="1" x14ac:dyDescent="0.2">
      <c r="A183" s="119"/>
      <c r="B183" s="184"/>
      <c r="C183" s="92"/>
      <c r="D183" s="93"/>
      <c r="E183" s="94"/>
      <c r="F183" s="95"/>
      <c r="G183" s="96"/>
      <c r="H183" s="38"/>
      <c r="I183" s="21"/>
      <c r="J183" s="21"/>
      <c r="K183" s="21"/>
      <c r="L183" s="21"/>
      <c r="M183" s="21"/>
      <c r="N183" s="21"/>
      <c r="O183" s="21"/>
      <c r="P183" s="21"/>
      <c r="Q183" s="21"/>
      <c r="U183" s="18"/>
    </row>
    <row r="184" spans="1:21" s="8" customFormat="1" ht="14" customHeight="1" x14ac:dyDescent="0.2">
      <c r="A184" s="119"/>
      <c r="B184" s="184" t="s">
        <v>998</v>
      </c>
      <c r="C184" s="92"/>
      <c r="D184" s="93"/>
      <c r="E184" s="94"/>
      <c r="F184" s="95"/>
      <c r="G184" s="96"/>
      <c r="H184" s="38"/>
      <c r="I184" s="21"/>
      <c r="J184" s="21"/>
      <c r="K184" s="21"/>
      <c r="L184" s="21"/>
      <c r="M184" s="21"/>
      <c r="N184" s="21"/>
      <c r="O184" s="21"/>
      <c r="P184" s="21"/>
      <c r="Q184" s="21"/>
      <c r="U184" s="18"/>
    </row>
    <row r="185" spans="1:21" s="8" customFormat="1" ht="14" customHeight="1" x14ac:dyDescent="0.2">
      <c r="A185" s="119"/>
      <c r="B185" s="184"/>
      <c r="C185" s="92"/>
      <c r="D185" s="93"/>
      <c r="E185" s="94"/>
      <c r="F185" s="95"/>
      <c r="G185" s="96"/>
      <c r="H185" s="38"/>
      <c r="I185" s="21"/>
      <c r="J185" s="21"/>
      <c r="K185" s="21"/>
      <c r="L185" s="21"/>
      <c r="M185" s="21"/>
      <c r="N185" s="21"/>
      <c r="O185" s="21"/>
      <c r="P185" s="21"/>
      <c r="Q185" s="21"/>
      <c r="U185" s="18"/>
    </row>
    <row r="186" spans="1:21" s="8" customFormat="1" ht="41" customHeight="1" x14ac:dyDescent="0.2">
      <c r="A186" s="119"/>
      <c r="B186" s="188" t="s">
        <v>1197</v>
      </c>
      <c r="C186" s="92"/>
      <c r="D186" s="93"/>
      <c r="E186" s="94"/>
      <c r="F186" s="95"/>
      <c r="G186" s="96"/>
      <c r="H186" s="38"/>
      <c r="I186" s="21"/>
      <c r="J186" s="21"/>
      <c r="K186" s="21"/>
      <c r="L186" s="21"/>
      <c r="M186" s="21"/>
      <c r="N186" s="21"/>
      <c r="O186" s="21"/>
      <c r="P186" s="21"/>
      <c r="Q186" s="21"/>
      <c r="U186" s="18"/>
    </row>
    <row r="187" spans="1:21" s="8" customFormat="1" ht="14" customHeight="1" x14ac:dyDescent="0.2">
      <c r="A187" s="119"/>
      <c r="B187" s="188"/>
      <c r="C187" s="92"/>
      <c r="D187" s="93"/>
      <c r="E187" s="94"/>
      <c r="F187" s="95"/>
      <c r="G187" s="96"/>
      <c r="H187" s="38"/>
      <c r="I187" s="21"/>
      <c r="J187" s="21"/>
      <c r="K187" s="21"/>
      <c r="L187" s="21"/>
      <c r="M187" s="21"/>
      <c r="N187" s="21"/>
      <c r="O187" s="21"/>
      <c r="P187" s="21"/>
      <c r="Q187" s="21"/>
      <c r="U187" s="18"/>
    </row>
    <row r="188" spans="1:21" s="8" customFormat="1" ht="28" customHeight="1" x14ac:dyDescent="0.2">
      <c r="A188" s="119"/>
      <c r="B188" s="188" t="s">
        <v>1001</v>
      </c>
      <c r="C188" s="92"/>
      <c r="D188" s="93"/>
      <c r="E188" s="94"/>
      <c r="F188" s="95"/>
      <c r="G188" s="96"/>
      <c r="H188" s="38"/>
      <c r="I188" s="21"/>
      <c r="J188" s="21"/>
      <c r="K188" s="21"/>
      <c r="L188" s="21"/>
      <c r="M188" s="21"/>
      <c r="N188" s="21"/>
      <c r="O188" s="21"/>
      <c r="P188" s="21"/>
      <c r="Q188" s="21"/>
      <c r="U188" s="18"/>
    </row>
    <row r="189" spans="1:21" s="8" customFormat="1" ht="14" customHeight="1" x14ac:dyDescent="0.2">
      <c r="A189" s="119"/>
      <c r="B189" s="188"/>
      <c r="C189" s="92"/>
      <c r="D189" s="93"/>
      <c r="E189" s="94"/>
      <c r="F189" s="95"/>
      <c r="G189" s="96"/>
      <c r="H189" s="38"/>
      <c r="I189" s="21"/>
      <c r="J189" s="21"/>
      <c r="K189" s="21"/>
      <c r="L189" s="21"/>
      <c r="M189" s="21"/>
      <c r="N189" s="21"/>
      <c r="O189" s="21"/>
      <c r="P189" s="21"/>
      <c r="Q189" s="21"/>
      <c r="U189" s="18"/>
    </row>
    <row r="190" spans="1:21" s="8" customFormat="1" ht="14" customHeight="1" x14ac:dyDescent="0.2">
      <c r="A190" s="119"/>
      <c r="B190" s="187" t="s">
        <v>1198</v>
      </c>
      <c r="C190" s="92"/>
      <c r="D190" s="93"/>
      <c r="E190" s="94"/>
      <c r="F190" s="95"/>
      <c r="G190" s="96"/>
      <c r="H190" s="38"/>
      <c r="I190" s="21"/>
      <c r="J190" s="21"/>
      <c r="K190" s="21"/>
      <c r="L190" s="21"/>
      <c r="M190" s="21"/>
      <c r="N190" s="21"/>
      <c r="O190" s="21"/>
      <c r="P190" s="21"/>
      <c r="Q190" s="21"/>
      <c r="U190" s="18"/>
    </row>
    <row r="191" spans="1:21" s="8" customFormat="1" ht="14" customHeight="1" x14ac:dyDescent="0.2">
      <c r="A191" s="119"/>
      <c r="B191" s="188"/>
      <c r="C191" s="92"/>
      <c r="D191" s="93"/>
      <c r="E191" s="94"/>
      <c r="F191" s="95"/>
      <c r="G191" s="96"/>
      <c r="H191" s="38"/>
      <c r="I191" s="21"/>
      <c r="J191" s="21"/>
      <c r="K191" s="21"/>
      <c r="L191" s="21"/>
      <c r="M191" s="21"/>
      <c r="N191" s="21"/>
      <c r="O191" s="21"/>
      <c r="P191" s="21"/>
      <c r="Q191" s="21"/>
      <c r="U191" s="18"/>
    </row>
    <row r="192" spans="1:21" s="8" customFormat="1" ht="69" customHeight="1" x14ac:dyDescent="0.2">
      <c r="A192" s="119"/>
      <c r="B192" s="117" t="s">
        <v>1209</v>
      </c>
      <c r="C192" s="92"/>
      <c r="D192" s="93"/>
      <c r="E192" s="94" t="s">
        <v>1</v>
      </c>
      <c r="F192" s="95"/>
      <c r="G192" s="96">
        <f>SUM(D192*F192)</f>
        <v>0</v>
      </c>
      <c r="H192" s="38"/>
      <c r="I192" s="21"/>
      <c r="J192" s="21"/>
      <c r="K192" s="21"/>
      <c r="L192" s="21"/>
      <c r="M192" s="21"/>
      <c r="N192" s="21"/>
      <c r="O192" s="21"/>
      <c r="P192" s="21"/>
      <c r="Q192" s="21"/>
      <c r="U192" s="18"/>
    </row>
    <row r="193" spans="1:21" s="8" customFormat="1" ht="14" customHeight="1" x14ac:dyDescent="0.2">
      <c r="A193" s="119"/>
      <c r="B193" s="117"/>
      <c r="C193" s="92"/>
      <c r="D193" s="93"/>
      <c r="E193" s="94"/>
      <c r="F193" s="95"/>
      <c r="G193" s="96"/>
      <c r="H193" s="38"/>
      <c r="I193" s="21"/>
      <c r="J193" s="21"/>
      <c r="K193" s="21"/>
      <c r="L193" s="21"/>
      <c r="M193" s="21"/>
      <c r="N193" s="21"/>
      <c r="O193" s="21"/>
      <c r="P193" s="21"/>
      <c r="Q193" s="21"/>
      <c r="U193" s="18"/>
    </row>
    <row r="194" spans="1:21" s="8" customFormat="1" ht="28" customHeight="1" x14ac:dyDescent="0.2">
      <c r="A194" s="119"/>
      <c r="B194" s="117" t="s">
        <v>1030</v>
      </c>
      <c r="C194" s="92"/>
      <c r="D194" s="93"/>
      <c r="E194" s="94" t="s">
        <v>1</v>
      </c>
      <c r="F194" s="95"/>
      <c r="G194" s="96">
        <f>SUM(D194*F194)</f>
        <v>0</v>
      </c>
      <c r="H194" s="38"/>
      <c r="I194" s="21"/>
      <c r="J194" s="21"/>
      <c r="K194" s="21"/>
      <c r="L194" s="21"/>
      <c r="M194" s="21"/>
      <c r="N194" s="21"/>
      <c r="O194" s="21"/>
      <c r="P194" s="21"/>
      <c r="Q194" s="21"/>
      <c r="U194" s="18"/>
    </row>
    <row r="195" spans="1:21" s="8" customFormat="1" ht="14" customHeight="1" x14ac:dyDescent="0.2">
      <c r="A195" s="119"/>
      <c r="B195" s="188"/>
      <c r="C195" s="92"/>
      <c r="D195" s="93"/>
      <c r="E195" s="94"/>
      <c r="F195" s="95"/>
      <c r="G195" s="96"/>
      <c r="H195" s="38"/>
      <c r="I195" s="21"/>
      <c r="J195" s="21"/>
      <c r="K195" s="21"/>
      <c r="L195" s="21"/>
      <c r="M195" s="21"/>
      <c r="N195" s="21"/>
      <c r="O195" s="21"/>
      <c r="P195" s="21"/>
      <c r="Q195" s="21"/>
      <c r="U195" s="18"/>
    </row>
    <row r="196" spans="1:21" s="8" customFormat="1" ht="14" customHeight="1" x14ac:dyDescent="0.2">
      <c r="A196" s="119"/>
      <c r="B196" s="187" t="s">
        <v>1009</v>
      </c>
      <c r="C196" s="92"/>
      <c r="D196" s="93"/>
      <c r="E196" s="94"/>
      <c r="F196" s="95"/>
      <c r="G196" s="96"/>
      <c r="H196" s="38"/>
      <c r="I196" s="21"/>
      <c r="J196" s="21"/>
      <c r="K196" s="21"/>
      <c r="L196" s="21"/>
      <c r="M196" s="21"/>
      <c r="N196" s="21"/>
      <c r="O196" s="21"/>
      <c r="P196" s="21"/>
      <c r="Q196" s="21"/>
      <c r="U196" s="18"/>
    </row>
    <row r="197" spans="1:21" s="8" customFormat="1" ht="14" customHeight="1" x14ac:dyDescent="0.2">
      <c r="A197" s="119"/>
      <c r="B197" s="188"/>
      <c r="C197" s="92"/>
      <c r="D197" s="93"/>
      <c r="E197" s="94"/>
      <c r="F197" s="95"/>
      <c r="G197" s="96"/>
      <c r="H197" s="38"/>
      <c r="I197" s="21"/>
      <c r="J197" s="21"/>
      <c r="K197" s="21"/>
      <c r="L197" s="21"/>
      <c r="M197" s="21"/>
      <c r="N197" s="21"/>
      <c r="O197" s="21"/>
      <c r="P197" s="21"/>
      <c r="Q197" s="21"/>
      <c r="U197" s="18"/>
    </row>
    <row r="198" spans="1:21" s="8" customFormat="1" ht="32" customHeight="1" x14ac:dyDescent="0.2">
      <c r="A198" s="119"/>
      <c r="B198" s="117" t="s">
        <v>1008</v>
      </c>
      <c r="C198" s="92"/>
      <c r="D198" s="93">
        <v>4</v>
      </c>
      <c r="E198" s="94" t="s">
        <v>847</v>
      </c>
      <c r="F198" s="95"/>
      <c r="G198" s="96">
        <f>SUM(D198*F198)</f>
        <v>0</v>
      </c>
      <c r="H198" s="38"/>
      <c r="I198" s="21"/>
      <c r="J198" s="21"/>
      <c r="K198" s="21"/>
      <c r="L198" s="21"/>
      <c r="M198" s="21"/>
      <c r="N198" s="21"/>
      <c r="O198" s="21"/>
      <c r="P198" s="21"/>
      <c r="Q198" s="21"/>
      <c r="U198" s="18"/>
    </row>
    <row r="199" spans="1:21" s="8" customFormat="1" ht="14" customHeight="1" x14ac:dyDescent="0.2">
      <c r="A199" s="119"/>
      <c r="B199" s="188"/>
      <c r="C199" s="92"/>
      <c r="D199" s="93"/>
      <c r="E199" s="94"/>
      <c r="F199" s="95"/>
      <c r="G199" s="96"/>
      <c r="H199" s="38"/>
      <c r="I199" s="21"/>
      <c r="J199" s="21"/>
      <c r="K199" s="21"/>
      <c r="L199" s="21"/>
      <c r="M199" s="21"/>
      <c r="N199" s="21"/>
      <c r="O199" s="21"/>
      <c r="P199" s="21"/>
      <c r="Q199" s="21"/>
      <c r="U199" s="18"/>
    </row>
    <row r="200" spans="1:21" s="8" customFormat="1" ht="28" customHeight="1" x14ac:dyDescent="0.2">
      <c r="A200" s="119"/>
      <c r="B200" s="117" t="s">
        <v>1022</v>
      </c>
      <c r="C200" s="92"/>
      <c r="D200" s="93">
        <v>4</v>
      </c>
      <c r="E200" s="94" t="s">
        <v>847</v>
      </c>
      <c r="F200" s="95"/>
      <c r="G200" s="96">
        <f>SUM(D200*F200)</f>
        <v>0</v>
      </c>
      <c r="H200" s="38"/>
      <c r="I200" s="21"/>
      <c r="J200" s="21"/>
      <c r="K200" s="21"/>
      <c r="L200" s="21"/>
      <c r="M200" s="21"/>
      <c r="N200" s="21"/>
      <c r="O200" s="21"/>
      <c r="P200" s="21"/>
      <c r="Q200" s="21"/>
      <c r="U200" s="18"/>
    </row>
    <row r="201" spans="1:21" s="8" customFormat="1" ht="14" customHeight="1" x14ac:dyDescent="0.2">
      <c r="A201" s="119"/>
      <c r="B201" s="188"/>
      <c r="C201" s="92"/>
      <c r="D201" s="93"/>
      <c r="E201" s="94"/>
      <c r="F201" s="95"/>
      <c r="G201" s="96"/>
      <c r="H201" s="38"/>
      <c r="I201" s="21"/>
      <c r="J201" s="21"/>
      <c r="K201" s="21"/>
      <c r="L201" s="21"/>
      <c r="M201" s="21"/>
      <c r="N201" s="21"/>
      <c r="O201" s="21"/>
      <c r="P201" s="21"/>
      <c r="Q201" s="21"/>
      <c r="U201" s="18"/>
    </row>
    <row r="202" spans="1:21" s="8" customFormat="1" ht="41" customHeight="1" x14ac:dyDescent="0.2">
      <c r="A202" s="119"/>
      <c r="B202" s="117" t="s">
        <v>1023</v>
      </c>
      <c r="C202" s="92"/>
      <c r="D202" s="93">
        <v>4</v>
      </c>
      <c r="E202" s="94" t="s">
        <v>847</v>
      </c>
      <c r="F202" s="95"/>
      <c r="G202" s="96">
        <f>SUM(D202*F202)</f>
        <v>0</v>
      </c>
      <c r="H202" s="38"/>
      <c r="I202" s="21"/>
      <c r="J202" s="21"/>
      <c r="K202" s="21"/>
      <c r="L202" s="21"/>
      <c r="M202" s="21"/>
      <c r="N202" s="21"/>
      <c r="O202" s="21"/>
      <c r="P202" s="21"/>
      <c r="Q202" s="21"/>
      <c r="U202" s="18"/>
    </row>
    <row r="203" spans="1:21" s="8" customFormat="1" ht="14" customHeight="1" x14ac:dyDescent="0.2">
      <c r="A203" s="119"/>
      <c r="B203" s="188"/>
      <c r="C203" s="92"/>
      <c r="D203" s="93"/>
      <c r="E203" s="94"/>
      <c r="F203" s="95"/>
      <c r="G203" s="96"/>
      <c r="H203" s="38"/>
      <c r="I203" s="21"/>
      <c r="J203" s="21"/>
      <c r="K203" s="21"/>
      <c r="L203" s="21"/>
      <c r="M203" s="21"/>
      <c r="N203" s="21"/>
      <c r="O203" s="21"/>
      <c r="P203" s="21"/>
      <c r="Q203" s="21"/>
      <c r="U203" s="18"/>
    </row>
    <row r="204" spans="1:21" s="8" customFormat="1" ht="35" customHeight="1" x14ac:dyDescent="0.2">
      <c r="A204" s="119"/>
      <c r="B204" s="117" t="s">
        <v>1019</v>
      </c>
      <c r="C204" s="92"/>
      <c r="D204" s="93">
        <v>4</v>
      </c>
      <c r="E204" s="94" t="s">
        <v>847</v>
      </c>
      <c r="F204" s="95"/>
      <c r="G204" s="96">
        <f>SUM(D204*F204)</f>
        <v>0</v>
      </c>
      <c r="H204" s="38"/>
      <c r="I204" s="21"/>
      <c r="J204" s="21"/>
      <c r="K204" s="21"/>
      <c r="L204" s="21"/>
      <c r="M204" s="21"/>
      <c r="N204" s="21"/>
      <c r="O204" s="21"/>
      <c r="P204" s="21"/>
      <c r="Q204" s="21"/>
      <c r="U204" s="18"/>
    </row>
    <row r="205" spans="1:21" s="8" customFormat="1" ht="14" customHeight="1" x14ac:dyDescent="0.2">
      <c r="A205" s="119"/>
      <c r="B205" s="188"/>
      <c r="C205" s="92"/>
      <c r="D205" s="93"/>
      <c r="E205" s="94"/>
      <c r="F205" s="95"/>
      <c r="G205" s="96"/>
      <c r="H205" s="38"/>
      <c r="I205" s="21"/>
      <c r="J205" s="21"/>
      <c r="K205" s="21"/>
      <c r="L205" s="21"/>
      <c r="M205" s="21"/>
      <c r="N205" s="21"/>
      <c r="O205" s="21"/>
      <c r="P205" s="21"/>
      <c r="Q205" s="21"/>
      <c r="U205" s="18"/>
    </row>
    <row r="206" spans="1:21" s="8" customFormat="1" ht="14" customHeight="1" x14ac:dyDescent="0.2">
      <c r="A206" s="119"/>
      <c r="B206" s="117" t="s">
        <v>1199</v>
      </c>
      <c r="C206" s="92"/>
      <c r="D206" s="93">
        <v>9</v>
      </c>
      <c r="E206" s="94" t="s">
        <v>847</v>
      </c>
      <c r="F206" s="95"/>
      <c r="G206" s="96">
        <f>SUM(D206*F206)</f>
        <v>0</v>
      </c>
      <c r="H206" s="38"/>
      <c r="I206" s="21"/>
      <c r="J206" s="21"/>
      <c r="K206" s="21"/>
      <c r="L206" s="21"/>
      <c r="M206" s="21"/>
      <c r="N206" s="21"/>
      <c r="O206" s="21"/>
      <c r="P206" s="21"/>
      <c r="Q206" s="21"/>
      <c r="U206" s="18"/>
    </row>
    <row r="207" spans="1:21" s="8" customFormat="1" ht="14" customHeight="1" x14ac:dyDescent="0.2">
      <c r="A207" s="119"/>
      <c r="B207" s="188"/>
      <c r="C207" s="92"/>
      <c r="D207" s="93"/>
      <c r="E207" s="94"/>
      <c r="F207" s="95"/>
      <c r="G207" s="96"/>
      <c r="H207" s="38"/>
      <c r="I207" s="21"/>
      <c r="J207" s="21"/>
      <c r="K207" s="21"/>
      <c r="L207" s="21"/>
      <c r="M207" s="21"/>
      <c r="N207" s="21"/>
      <c r="O207" s="21"/>
      <c r="P207" s="21"/>
      <c r="Q207" s="21"/>
      <c r="U207" s="18"/>
    </row>
    <row r="208" spans="1:21" s="8" customFormat="1" ht="30" customHeight="1" x14ac:dyDescent="0.2">
      <c r="A208" s="119"/>
      <c r="B208" s="117" t="s">
        <v>1024</v>
      </c>
      <c r="C208" s="92"/>
      <c r="D208" s="93">
        <v>3</v>
      </c>
      <c r="E208" s="94" t="s">
        <v>847</v>
      </c>
      <c r="F208" s="95"/>
      <c r="G208" s="96">
        <f>SUM(D208*F208)</f>
        <v>0</v>
      </c>
      <c r="H208" s="38"/>
      <c r="I208" s="21"/>
      <c r="J208" s="21"/>
      <c r="K208" s="21"/>
      <c r="L208" s="21"/>
      <c r="M208" s="21"/>
      <c r="N208" s="21"/>
      <c r="O208" s="21"/>
      <c r="P208" s="21"/>
      <c r="Q208" s="21"/>
      <c r="U208" s="18"/>
    </row>
    <row r="209" spans="1:21" s="8" customFormat="1" ht="14" customHeight="1" x14ac:dyDescent="0.2">
      <c r="A209" s="119"/>
      <c r="B209" s="117"/>
      <c r="C209" s="92"/>
      <c r="D209" s="93"/>
      <c r="E209" s="94"/>
      <c r="F209" s="95"/>
      <c r="G209" s="96"/>
      <c r="H209" s="38"/>
      <c r="I209" s="21"/>
      <c r="J209" s="21"/>
      <c r="K209" s="21"/>
      <c r="L209" s="21"/>
      <c r="M209" s="21"/>
      <c r="N209" s="21"/>
      <c r="O209" s="21"/>
      <c r="P209" s="21"/>
      <c r="Q209" s="21"/>
      <c r="U209" s="18"/>
    </row>
    <row r="210" spans="1:21" s="8" customFormat="1" ht="46" customHeight="1" x14ac:dyDescent="0.2">
      <c r="A210" s="119"/>
      <c r="B210" s="117" t="s">
        <v>1034</v>
      </c>
      <c r="C210" s="92"/>
      <c r="D210" s="93">
        <v>38</v>
      </c>
      <c r="E210" s="94" t="s">
        <v>848</v>
      </c>
      <c r="F210" s="95"/>
      <c r="G210" s="96">
        <f>SUM(D210*F210)</f>
        <v>0</v>
      </c>
      <c r="H210" s="38"/>
      <c r="I210" s="21"/>
      <c r="J210" s="21"/>
      <c r="K210" s="21"/>
      <c r="L210" s="21"/>
      <c r="M210" s="21"/>
      <c r="N210" s="21"/>
      <c r="O210" s="21"/>
      <c r="P210" s="21"/>
      <c r="Q210" s="21"/>
      <c r="U210" s="18"/>
    </row>
    <row r="211" spans="1:21" s="8" customFormat="1" ht="14" customHeight="1" x14ac:dyDescent="0.2">
      <c r="A211" s="119"/>
      <c r="B211" s="117"/>
      <c r="C211" s="92"/>
      <c r="D211" s="93"/>
      <c r="E211" s="94"/>
      <c r="F211" s="95"/>
      <c r="G211" s="96"/>
      <c r="H211" s="38"/>
      <c r="I211" s="21"/>
      <c r="J211" s="21"/>
      <c r="K211" s="21"/>
      <c r="L211" s="21"/>
      <c r="M211" s="21"/>
      <c r="N211" s="21"/>
      <c r="O211" s="21"/>
      <c r="P211" s="21"/>
      <c r="Q211" s="21"/>
      <c r="U211" s="18"/>
    </row>
    <row r="212" spans="1:21" s="8" customFormat="1" ht="14" customHeight="1" x14ac:dyDescent="0.2">
      <c r="A212" s="119"/>
      <c r="B212" s="187" t="s">
        <v>1006</v>
      </c>
      <c r="C212" s="92"/>
      <c r="D212" s="93"/>
      <c r="E212" s="94"/>
      <c r="F212" s="95"/>
      <c r="G212" s="96"/>
      <c r="H212" s="38"/>
      <c r="I212" s="21"/>
      <c r="J212" s="21"/>
      <c r="K212" s="21"/>
      <c r="L212" s="21"/>
      <c r="M212" s="21"/>
      <c r="N212" s="21"/>
      <c r="O212" s="21"/>
      <c r="P212" s="21"/>
      <c r="Q212" s="21"/>
      <c r="U212" s="18"/>
    </row>
    <row r="213" spans="1:21" s="8" customFormat="1" ht="14" customHeight="1" x14ac:dyDescent="0.2">
      <c r="A213" s="119"/>
      <c r="B213" s="117"/>
      <c r="C213" s="92"/>
      <c r="D213" s="93"/>
      <c r="E213" s="94"/>
      <c r="F213" s="95"/>
      <c r="G213" s="96"/>
      <c r="H213" s="38"/>
      <c r="I213" s="21"/>
      <c r="J213" s="21"/>
      <c r="K213" s="21"/>
      <c r="L213" s="21"/>
      <c r="M213" s="21"/>
      <c r="N213" s="21"/>
      <c r="O213" s="21"/>
      <c r="P213" s="21"/>
      <c r="Q213" s="21"/>
      <c r="U213" s="18"/>
    </row>
    <row r="214" spans="1:21" s="8" customFormat="1" ht="31" customHeight="1" x14ac:dyDescent="0.2">
      <c r="A214" s="119"/>
      <c r="B214" s="117" t="s">
        <v>1200</v>
      </c>
      <c r="C214" s="92"/>
      <c r="D214" s="93">
        <v>4</v>
      </c>
      <c r="E214" s="94" t="s">
        <v>847</v>
      </c>
      <c r="F214" s="95"/>
      <c r="G214" s="96">
        <f>SUM(D214*F214)</f>
        <v>0</v>
      </c>
      <c r="H214" s="38"/>
      <c r="I214" s="21"/>
      <c r="J214" s="21"/>
      <c r="K214" s="21"/>
      <c r="L214" s="21"/>
      <c r="M214" s="21"/>
      <c r="N214" s="21"/>
      <c r="O214" s="21"/>
      <c r="P214" s="21"/>
      <c r="Q214" s="21"/>
      <c r="U214" s="18"/>
    </row>
    <row r="215" spans="1:21" s="8" customFormat="1" ht="14" customHeight="1" x14ac:dyDescent="0.2">
      <c r="A215" s="119"/>
      <c r="B215" s="117"/>
      <c r="C215" s="92"/>
      <c r="D215" s="93"/>
      <c r="E215" s="94"/>
      <c r="F215" s="95"/>
      <c r="G215" s="96"/>
      <c r="H215" s="38"/>
      <c r="I215" s="21"/>
      <c r="J215" s="21"/>
      <c r="K215" s="21"/>
      <c r="L215" s="21"/>
      <c r="M215" s="21"/>
      <c r="N215" s="21"/>
      <c r="O215" s="21"/>
      <c r="P215" s="21"/>
      <c r="Q215" s="21"/>
      <c r="U215" s="18"/>
    </row>
    <row r="216" spans="1:21" s="8" customFormat="1" ht="43" customHeight="1" x14ac:dyDescent="0.2">
      <c r="A216" s="119"/>
      <c r="B216" s="117" t="s">
        <v>1021</v>
      </c>
      <c r="C216" s="92"/>
      <c r="D216" s="93">
        <v>4</v>
      </c>
      <c r="E216" s="94" t="s">
        <v>847</v>
      </c>
      <c r="F216" s="95"/>
      <c r="G216" s="96">
        <f>SUM(D216*F216)</f>
        <v>0</v>
      </c>
      <c r="H216" s="38"/>
      <c r="I216" s="21"/>
      <c r="J216" s="21"/>
      <c r="K216" s="21"/>
      <c r="L216" s="21"/>
      <c r="M216" s="21"/>
      <c r="N216" s="21"/>
      <c r="O216" s="21"/>
      <c r="P216" s="21"/>
      <c r="Q216" s="21"/>
      <c r="U216" s="18"/>
    </row>
    <row r="217" spans="1:21" s="8" customFormat="1" ht="14" customHeight="1" x14ac:dyDescent="0.2">
      <c r="A217" s="119"/>
      <c r="B217" s="117"/>
      <c r="C217" s="92"/>
      <c r="D217" s="93"/>
      <c r="E217" s="94"/>
      <c r="F217" s="95"/>
      <c r="G217" s="96"/>
      <c r="H217" s="38"/>
      <c r="I217" s="21"/>
      <c r="J217" s="21"/>
      <c r="K217" s="21"/>
      <c r="L217" s="21"/>
      <c r="M217" s="21"/>
      <c r="N217" s="21"/>
      <c r="O217" s="21"/>
      <c r="P217" s="21"/>
      <c r="Q217" s="21"/>
      <c r="U217" s="18"/>
    </row>
    <row r="218" spans="1:21" s="8" customFormat="1" ht="42" customHeight="1" x14ac:dyDescent="0.2">
      <c r="A218" s="119"/>
      <c r="B218" s="117" t="s">
        <v>1149</v>
      </c>
      <c r="C218" s="92"/>
      <c r="D218" s="93">
        <v>0.25</v>
      </c>
      <c r="E218" s="94" t="s">
        <v>877</v>
      </c>
      <c r="F218" s="95"/>
      <c r="G218" s="96">
        <f>SUM(D218*F218)</f>
        <v>0</v>
      </c>
      <c r="H218" s="38"/>
      <c r="I218" s="21"/>
      <c r="J218" s="21"/>
      <c r="K218" s="21"/>
      <c r="L218" s="21"/>
      <c r="M218" s="21"/>
      <c r="N218" s="21"/>
      <c r="O218" s="21"/>
      <c r="P218" s="21"/>
      <c r="Q218" s="21"/>
      <c r="U218" s="18"/>
    </row>
    <row r="219" spans="1:21" s="8" customFormat="1" ht="14" customHeight="1" x14ac:dyDescent="0.2">
      <c r="A219" s="119"/>
      <c r="B219" s="117"/>
      <c r="C219" s="92"/>
      <c r="D219" s="93"/>
      <c r="E219" s="94"/>
      <c r="F219" s="95"/>
      <c r="G219" s="96"/>
      <c r="H219" s="38"/>
      <c r="I219" s="21"/>
      <c r="J219" s="21"/>
      <c r="K219" s="21"/>
      <c r="L219" s="21"/>
      <c r="M219" s="21"/>
      <c r="N219" s="21"/>
      <c r="O219" s="21"/>
      <c r="P219" s="21"/>
      <c r="Q219" s="21"/>
      <c r="U219" s="18"/>
    </row>
    <row r="220" spans="1:21" s="8" customFormat="1" ht="14" customHeight="1" x14ac:dyDescent="0.2">
      <c r="A220" s="119"/>
      <c r="B220" s="187" t="s">
        <v>1020</v>
      </c>
      <c r="C220" s="92"/>
      <c r="D220" s="93"/>
      <c r="E220" s="94"/>
      <c r="F220" s="95"/>
      <c r="G220" s="96"/>
      <c r="H220" s="38"/>
      <c r="I220" s="21"/>
      <c r="J220" s="21"/>
      <c r="K220" s="21"/>
      <c r="L220" s="21"/>
      <c r="M220" s="21"/>
      <c r="N220" s="21"/>
      <c r="O220" s="21"/>
      <c r="P220" s="21"/>
      <c r="Q220" s="21"/>
      <c r="U220" s="18"/>
    </row>
    <row r="221" spans="1:21" s="8" customFormat="1" ht="14" customHeight="1" x14ac:dyDescent="0.2">
      <c r="A221" s="119"/>
      <c r="B221" s="117"/>
      <c r="C221" s="92"/>
      <c r="D221" s="93"/>
      <c r="E221" s="94"/>
      <c r="F221" s="95"/>
      <c r="G221" s="96"/>
      <c r="H221" s="38"/>
      <c r="I221" s="21"/>
      <c r="J221" s="21"/>
      <c r="K221" s="21"/>
      <c r="L221" s="21"/>
      <c r="M221" s="21"/>
      <c r="N221" s="21"/>
      <c r="O221" s="21"/>
      <c r="P221" s="21"/>
      <c r="Q221" s="21"/>
      <c r="U221" s="18"/>
    </row>
    <row r="222" spans="1:21" s="8" customFormat="1" ht="42" customHeight="1" x14ac:dyDescent="0.2">
      <c r="A222" s="119"/>
      <c r="B222" s="117" t="s">
        <v>1201</v>
      </c>
      <c r="C222" s="92"/>
      <c r="D222" s="93">
        <v>8</v>
      </c>
      <c r="E222" s="94" t="s">
        <v>847</v>
      </c>
      <c r="F222" s="95"/>
      <c r="G222" s="96">
        <f>SUM(D222*F222)</f>
        <v>0</v>
      </c>
      <c r="H222" s="38"/>
      <c r="I222" s="21"/>
      <c r="J222" s="21"/>
      <c r="K222" s="21"/>
      <c r="L222" s="21"/>
      <c r="M222" s="21"/>
      <c r="N222" s="21"/>
      <c r="O222" s="21"/>
      <c r="P222" s="21"/>
      <c r="Q222" s="21"/>
      <c r="U222" s="18"/>
    </row>
    <row r="223" spans="1:21" s="8" customFormat="1" ht="14" customHeight="1" x14ac:dyDescent="0.2">
      <c r="A223" s="119"/>
      <c r="B223" s="117"/>
      <c r="C223" s="92"/>
      <c r="D223" s="93"/>
      <c r="E223" s="94"/>
      <c r="F223" s="95"/>
      <c r="G223" s="96"/>
      <c r="H223" s="38"/>
      <c r="I223" s="21"/>
      <c r="J223" s="21"/>
      <c r="K223" s="21"/>
      <c r="L223" s="21"/>
      <c r="M223" s="21"/>
      <c r="N223" s="21"/>
      <c r="O223" s="21"/>
      <c r="P223" s="21"/>
      <c r="Q223" s="21"/>
      <c r="U223" s="18"/>
    </row>
    <row r="224" spans="1:21" s="8" customFormat="1" ht="56" customHeight="1" x14ac:dyDescent="0.2">
      <c r="A224" s="119"/>
      <c r="B224" s="117" t="s">
        <v>1202</v>
      </c>
      <c r="C224" s="92"/>
      <c r="D224" s="93"/>
      <c r="E224" s="94" t="s">
        <v>1</v>
      </c>
      <c r="F224" s="95"/>
      <c r="G224" s="96">
        <f>SUM(D224*F224)</f>
        <v>0</v>
      </c>
      <c r="H224" s="38"/>
      <c r="I224" s="21"/>
      <c r="J224" s="21"/>
      <c r="K224" s="21"/>
      <c r="L224" s="21"/>
      <c r="M224" s="21"/>
      <c r="N224" s="21"/>
      <c r="O224" s="21"/>
      <c r="P224" s="21"/>
      <c r="Q224" s="21"/>
      <c r="U224" s="18"/>
    </row>
    <row r="225" spans="1:21" s="8" customFormat="1" ht="14" customHeight="1" x14ac:dyDescent="0.2">
      <c r="A225" s="119"/>
      <c r="B225" s="117"/>
      <c r="C225" s="92"/>
      <c r="D225" s="93"/>
      <c r="E225" s="94"/>
      <c r="F225" s="95"/>
      <c r="G225" s="96"/>
      <c r="H225" s="38"/>
      <c r="I225" s="21"/>
      <c r="J225" s="21"/>
      <c r="K225" s="21"/>
      <c r="L225" s="21"/>
      <c r="M225" s="21"/>
      <c r="N225" s="21"/>
      <c r="O225" s="21"/>
      <c r="P225" s="21"/>
      <c r="Q225" s="21"/>
      <c r="U225" s="18"/>
    </row>
    <row r="226" spans="1:21" s="8" customFormat="1" ht="43" customHeight="1" x14ac:dyDescent="0.2">
      <c r="A226" s="119"/>
      <c r="B226" s="117" t="s">
        <v>1029</v>
      </c>
      <c r="C226" s="92"/>
      <c r="D226" s="93">
        <v>4</v>
      </c>
      <c r="E226" s="94" t="s">
        <v>847</v>
      </c>
      <c r="F226" s="95"/>
      <c r="G226" s="96">
        <f>SUM(D226*F226)</f>
        <v>0</v>
      </c>
      <c r="H226" s="38"/>
      <c r="I226" s="21"/>
      <c r="J226" s="21"/>
      <c r="K226" s="21"/>
      <c r="L226" s="21"/>
      <c r="M226" s="21"/>
      <c r="N226" s="21"/>
      <c r="O226" s="21"/>
      <c r="P226" s="21"/>
      <c r="Q226" s="21"/>
      <c r="U226" s="18"/>
    </row>
    <row r="227" spans="1:21" s="8" customFormat="1" ht="14" customHeight="1" x14ac:dyDescent="0.2">
      <c r="A227" s="119"/>
      <c r="B227" s="117"/>
      <c r="C227" s="92"/>
      <c r="D227" s="93"/>
      <c r="E227" s="94"/>
      <c r="F227" s="95"/>
      <c r="G227" s="96"/>
      <c r="H227" s="38"/>
      <c r="I227" s="21"/>
      <c r="J227" s="21"/>
      <c r="K227" s="21"/>
      <c r="L227" s="21"/>
      <c r="M227" s="21"/>
      <c r="N227" s="21"/>
      <c r="O227" s="21"/>
      <c r="P227" s="21"/>
      <c r="Q227" s="21"/>
      <c r="U227" s="18"/>
    </row>
    <row r="228" spans="1:21" s="8" customFormat="1" ht="84" customHeight="1" x14ac:dyDescent="0.2">
      <c r="A228" s="119"/>
      <c r="B228" s="117" t="s">
        <v>1028</v>
      </c>
      <c r="C228" s="92"/>
      <c r="D228" s="93"/>
      <c r="E228" s="94" t="s">
        <v>1</v>
      </c>
      <c r="F228" s="95"/>
      <c r="G228" s="96">
        <f>SUM(D228*F228)</f>
        <v>0</v>
      </c>
      <c r="H228" s="38"/>
      <c r="I228" s="21"/>
      <c r="J228" s="21"/>
      <c r="K228" s="21"/>
      <c r="L228" s="21"/>
      <c r="M228" s="21"/>
      <c r="N228" s="21"/>
      <c r="O228" s="21"/>
      <c r="P228" s="21"/>
      <c r="Q228" s="21"/>
      <c r="U228" s="18"/>
    </row>
    <row r="229" spans="1:21" s="8" customFormat="1" ht="14" customHeight="1" x14ac:dyDescent="0.2">
      <c r="A229" s="203"/>
      <c r="B229" s="117"/>
      <c r="C229" s="92"/>
      <c r="D229" s="93"/>
      <c r="E229" s="94"/>
      <c r="F229" s="95"/>
      <c r="G229" s="96"/>
      <c r="H229" s="38"/>
      <c r="I229" s="21"/>
      <c r="J229" s="21"/>
      <c r="K229" s="21"/>
      <c r="L229" s="21"/>
      <c r="M229" s="21"/>
      <c r="N229" s="21"/>
      <c r="O229" s="21"/>
      <c r="P229" s="21"/>
      <c r="Q229" s="21"/>
      <c r="U229" s="18"/>
    </row>
    <row r="230" spans="1:21" s="8" customFormat="1" ht="106" customHeight="1" x14ac:dyDescent="0.2">
      <c r="A230" s="203"/>
      <c r="B230" s="117" t="s">
        <v>1203</v>
      </c>
      <c r="C230" s="92"/>
      <c r="D230" s="93"/>
      <c r="E230" s="94" t="s">
        <v>1</v>
      </c>
      <c r="F230" s="95"/>
      <c r="G230" s="96">
        <f>SUM(D230*F230)</f>
        <v>0</v>
      </c>
      <c r="H230" s="38"/>
      <c r="I230" s="21"/>
      <c r="J230" s="21"/>
      <c r="K230" s="21"/>
      <c r="L230" s="21"/>
      <c r="M230" s="21"/>
      <c r="N230" s="21"/>
      <c r="O230" s="21"/>
      <c r="P230" s="21"/>
      <c r="Q230" s="21"/>
      <c r="U230" s="18"/>
    </row>
    <row r="231" spans="1:21" s="8" customFormat="1" ht="13" customHeight="1" x14ac:dyDescent="0.2">
      <c r="A231" s="203"/>
      <c r="B231" s="117"/>
      <c r="C231" s="92"/>
      <c r="D231" s="93"/>
      <c r="E231" s="94"/>
      <c r="F231" s="95"/>
      <c r="G231" s="96"/>
      <c r="H231" s="38"/>
      <c r="I231" s="21"/>
      <c r="J231" s="21"/>
      <c r="K231" s="21"/>
      <c r="L231" s="21"/>
      <c r="M231" s="21"/>
      <c r="N231" s="21"/>
      <c r="O231" s="21"/>
      <c r="P231" s="21"/>
      <c r="Q231" s="21"/>
      <c r="U231" s="18"/>
    </row>
    <row r="232" spans="1:21" s="8" customFormat="1" ht="43" customHeight="1" x14ac:dyDescent="0.2">
      <c r="A232" s="203"/>
      <c r="B232" s="117" t="s">
        <v>1035</v>
      </c>
      <c r="C232" s="92"/>
      <c r="D232" s="93">
        <v>38</v>
      </c>
      <c r="E232" s="94" t="s">
        <v>848</v>
      </c>
      <c r="F232" s="95"/>
      <c r="G232" s="96">
        <f>SUM(D232*F232)</f>
        <v>0</v>
      </c>
      <c r="H232" s="38"/>
      <c r="I232" s="21"/>
      <c r="J232" s="21"/>
      <c r="K232" s="21"/>
      <c r="L232" s="21"/>
      <c r="M232" s="21"/>
      <c r="N232" s="21"/>
      <c r="O232" s="21"/>
      <c r="P232" s="21"/>
      <c r="Q232" s="21"/>
      <c r="U232" s="18"/>
    </row>
    <row r="233" spans="1:21" s="8" customFormat="1" ht="13" customHeight="1" x14ac:dyDescent="0.2">
      <c r="A233" s="203"/>
      <c r="B233" s="117"/>
      <c r="C233" s="92"/>
      <c r="D233" s="93"/>
      <c r="E233" s="94"/>
      <c r="F233" s="95"/>
      <c r="G233" s="96"/>
      <c r="H233" s="38"/>
      <c r="I233" s="21"/>
      <c r="J233" s="21"/>
      <c r="K233" s="21"/>
      <c r="L233" s="21"/>
      <c r="M233" s="21"/>
      <c r="N233" s="21"/>
      <c r="O233" s="21"/>
      <c r="P233" s="21"/>
      <c r="Q233" s="21"/>
      <c r="U233" s="18"/>
    </row>
    <row r="234" spans="1:21" s="8" customFormat="1" ht="43" customHeight="1" x14ac:dyDescent="0.2">
      <c r="A234" s="203"/>
      <c r="B234" s="117" t="s">
        <v>1036</v>
      </c>
      <c r="C234" s="92"/>
      <c r="D234" s="93">
        <v>5.2</v>
      </c>
      <c r="E234" s="94" t="s">
        <v>848</v>
      </c>
      <c r="F234" s="95"/>
      <c r="G234" s="96">
        <f>SUM(D234*F234)</f>
        <v>0</v>
      </c>
      <c r="H234" s="38"/>
      <c r="I234" s="21"/>
      <c r="J234" s="21"/>
      <c r="K234" s="21"/>
      <c r="L234" s="21"/>
      <c r="M234" s="21"/>
      <c r="N234" s="21"/>
      <c r="O234" s="21"/>
      <c r="P234" s="21"/>
      <c r="Q234" s="21"/>
      <c r="U234" s="18"/>
    </row>
    <row r="235" spans="1:21" s="8" customFormat="1" ht="14" customHeight="1" x14ac:dyDescent="0.2">
      <c r="A235" s="203"/>
      <c r="B235" s="117"/>
      <c r="C235" s="92"/>
      <c r="D235" s="93"/>
      <c r="E235" s="94"/>
      <c r="F235" s="95"/>
      <c r="G235" s="96"/>
      <c r="H235" s="38"/>
      <c r="I235" s="21"/>
      <c r="J235" s="21"/>
      <c r="K235" s="21"/>
      <c r="L235" s="21"/>
      <c r="M235" s="21"/>
      <c r="N235" s="21"/>
      <c r="O235" s="21"/>
      <c r="P235" s="21"/>
      <c r="Q235" s="21"/>
      <c r="U235" s="18"/>
    </row>
    <row r="236" spans="1:21" s="8" customFormat="1" ht="44" customHeight="1" x14ac:dyDescent="0.2">
      <c r="A236" s="203"/>
      <c r="B236" s="117" t="s">
        <v>1031</v>
      </c>
      <c r="C236" s="92"/>
      <c r="D236" s="93"/>
      <c r="E236" s="94" t="s">
        <v>1</v>
      </c>
      <c r="F236" s="95"/>
      <c r="G236" s="201">
        <v>300</v>
      </c>
      <c r="H236" s="38"/>
      <c r="I236" s="21"/>
      <c r="J236" s="21"/>
      <c r="K236" s="21"/>
      <c r="L236" s="21"/>
      <c r="M236" s="21"/>
      <c r="N236" s="21"/>
      <c r="O236" s="21"/>
      <c r="P236" s="21"/>
      <c r="Q236" s="21"/>
      <c r="U236" s="18"/>
    </row>
    <row r="237" spans="1:21" s="8" customFormat="1" ht="14" customHeight="1" x14ac:dyDescent="0.2">
      <c r="A237" s="119"/>
      <c r="B237" s="117"/>
      <c r="C237" s="92"/>
      <c r="D237" s="93"/>
      <c r="E237" s="94"/>
      <c r="F237" s="95"/>
      <c r="G237" s="96"/>
      <c r="H237" s="38"/>
      <c r="I237" s="21"/>
      <c r="J237" s="21"/>
      <c r="K237" s="21"/>
      <c r="L237" s="21"/>
      <c r="M237" s="21"/>
      <c r="N237" s="21"/>
      <c r="O237" s="21"/>
      <c r="P237" s="21"/>
      <c r="Q237" s="21"/>
      <c r="U237" s="18"/>
    </row>
    <row r="238" spans="1:21" s="8" customFormat="1" ht="14" customHeight="1" x14ac:dyDescent="0.2">
      <c r="A238" s="119"/>
      <c r="B238" s="187" t="s">
        <v>1025</v>
      </c>
      <c r="C238" s="92"/>
      <c r="D238" s="93"/>
      <c r="E238" s="94"/>
      <c r="F238" s="95"/>
      <c r="G238" s="96"/>
      <c r="H238" s="38"/>
      <c r="I238" s="21"/>
      <c r="J238" s="21"/>
      <c r="K238" s="21"/>
      <c r="L238" s="21"/>
      <c r="M238" s="21"/>
      <c r="N238" s="21"/>
      <c r="O238" s="21"/>
      <c r="P238" s="21"/>
      <c r="Q238" s="21"/>
      <c r="U238" s="18"/>
    </row>
    <row r="239" spans="1:21" s="8" customFormat="1" ht="14" customHeight="1" x14ac:dyDescent="0.2">
      <c r="A239" s="119"/>
      <c r="B239" s="117"/>
      <c r="C239" s="92"/>
      <c r="D239" s="93"/>
      <c r="E239" s="94"/>
      <c r="F239" s="95"/>
      <c r="G239" s="96"/>
      <c r="H239" s="38"/>
      <c r="I239" s="21"/>
      <c r="J239" s="21"/>
      <c r="K239" s="21"/>
      <c r="L239" s="21"/>
      <c r="M239" s="21"/>
      <c r="N239" s="21"/>
      <c r="O239" s="21"/>
      <c r="P239" s="21"/>
      <c r="Q239" s="21"/>
      <c r="U239" s="18"/>
    </row>
    <row r="240" spans="1:21" s="8" customFormat="1" ht="28" customHeight="1" x14ac:dyDescent="0.2">
      <c r="A240" s="119"/>
      <c r="B240" s="117" t="s">
        <v>1033</v>
      </c>
      <c r="C240" s="92"/>
      <c r="D240" s="93">
        <v>13.1</v>
      </c>
      <c r="E240" s="94" t="s">
        <v>877</v>
      </c>
      <c r="F240" s="95"/>
      <c r="G240" s="96">
        <f>SUM(D240*F240)</f>
        <v>0</v>
      </c>
      <c r="H240" s="38"/>
      <c r="I240" s="21"/>
      <c r="J240" s="21"/>
      <c r="K240" s="21"/>
      <c r="L240" s="21"/>
      <c r="M240" s="21"/>
      <c r="N240" s="21"/>
      <c r="O240" s="21"/>
      <c r="P240" s="21"/>
      <c r="Q240" s="21"/>
      <c r="U240" s="18"/>
    </row>
    <row r="241" spans="1:21" s="8" customFormat="1" ht="14" customHeight="1" x14ac:dyDescent="0.2">
      <c r="A241" s="119"/>
      <c r="B241" s="117"/>
      <c r="C241" s="92"/>
      <c r="D241" s="93"/>
      <c r="E241" s="94"/>
      <c r="F241" s="95"/>
      <c r="G241" s="96"/>
      <c r="H241" s="38"/>
      <c r="I241" s="21"/>
      <c r="J241" s="21"/>
      <c r="K241" s="21"/>
      <c r="L241" s="21"/>
      <c r="M241" s="21"/>
      <c r="N241" s="21"/>
      <c r="O241" s="21"/>
      <c r="P241" s="21"/>
      <c r="Q241" s="21"/>
      <c r="U241" s="18"/>
    </row>
    <row r="242" spans="1:21" s="8" customFormat="1" ht="17" customHeight="1" x14ac:dyDescent="0.2">
      <c r="A242" s="119"/>
      <c r="B242" s="189" t="s">
        <v>1032</v>
      </c>
      <c r="C242" s="92"/>
      <c r="D242" s="93">
        <v>0.4</v>
      </c>
      <c r="E242" s="94" t="s">
        <v>877</v>
      </c>
      <c r="F242" s="95"/>
      <c r="G242" s="96">
        <f>SUM(D242*F242)</f>
        <v>0</v>
      </c>
      <c r="H242" s="38"/>
      <c r="I242" s="21"/>
      <c r="J242" s="21"/>
      <c r="K242" s="21"/>
      <c r="L242" s="21"/>
      <c r="M242" s="21"/>
      <c r="N242" s="21"/>
      <c r="O242" s="21"/>
      <c r="P242" s="21"/>
      <c r="Q242" s="21"/>
      <c r="U242" s="18"/>
    </row>
    <row r="243" spans="1:21" s="8" customFormat="1" ht="14" customHeight="1" x14ac:dyDescent="0.2">
      <c r="A243" s="119"/>
      <c r="B243" s="117"/>
      <c r="C243" s="92"/>
      <c r="D243" s="93"/>
      <c r="E243" s="94"/>
      <c r="F243" s="95"/>
      <c r="G243" s="96"/>
      <c r="H243" s="38"/>
      <c r="I243" s="21"/>
      <c r="J243" s="21"/>
      <c r="K243" s="21"/>
      <c r="L243" s="21"/>
      <c r="M243" s="21"/>
      <c r="N243" s="21"/>
      <c r="O243" s="21"/>
      <c r="P243" s="21"/>
      <c r="Q243" s="21"/>
      <c r="U243" s="18"/>
    </row>
    <row r="244" spans="1:21" s="8" customFormat="1" ht="30" customHeight="1" x14ac:dyDescent="0.2">
      <c r="A244" s="119"/>
      <c r="B244" s="117" t="s">
        <v>1204</v>
      </c>
      <c r="C244" s="92"/>
      <c r="D244" s="93">
        <v>13.1</v>
      </c>
      <c r="E244" s="94" t="s">
        <v>877</v>
      </c>
      <c r="F244" s="95"/>
      <c r="G244" s="96">
        <f>SUM(D244*F244)</f>
        <v>0</v>
      </c>
      <c r="H244" s="38"/>
      <c r="I244" s="21"/>
      <c r="J244" s="21"/>
      <c r="K244" s="21"/>
      <c r="L244" s="21"/>
      <c r="M244" s="21"/>
      <c r="N244" s="21"/>
      <c r="O244" s="21"/>
      <c r="P244" s="21"/>
      <c r="Q244" s="21"/>
      <c r="U244" s="18"/>
    </row>
    <row r="245" spans="1:21" s="8" customFormat="1" ht="14" customHeight="1" x14ac:dyDescent="0.2">
      <c r="A245" s="119"/>
      <c r="B245" s="117"/>
      <c r="C245" s="92"/>
      <c r="D245" s="93"/>
      <c r="E245" s="94"/>
      <c r="F245" s="95"/>
      <c r="G245" s="96"/>
      <c r="H245" s="38"/>
      <c r="I245" s="21"/>
      <c r="J245" s="21"/>
      <c r="K245" s="21"/>
      <c r="L245" s="21"/>
      <c r="M245" s="21"/>
      <c r="N245" s="21"/>
      <c r="O245" s="21"/>
      <c r="P245" s="21"/>
      <c r="Q245" s="21"/>
      <c r="U245" s="18"/>
    </row>
    <row r="246" spans="1:21" s="8" customFormat="1" ht="14" customHeight="1" x14ac:dyDescent="0.2">
      <c r="A246" s="119"/>
      <c r="B246" s="189" t="s">
        <v>1032</v>
      </c>
      <c r="C246" s="92"/>
      <c r="D246" s="93">
        <v>0.4</v>
      </c>
      <c r="E246" s="94" t="s">
        <v>877</v>
      </c>
      <c r="F246" s="95"/>
      <c r="G246" s="96">
        <f>SUM(D246*F246)</f>
        <v>0</v>
      </c>
      <c r="H246" s="38"/>
      <c r="I246" s="21"/>
      <c r="J246" s="21"/>
      <c r="K246" s="21"/>
      <c r="L246" s="21"/>
      <c r="M246" s="21"/>
      <c r="N246" s="21"/>
      <c r="O246" s="21"/>
      <c r="P246" s="21"/>
      <c r="Q246" s="21"/>
      <c r="U246" s="18"/>
    </row>
    <row r="247" spans="1:21" s="8" customFormat="1" ht="14" customHeight="1" x14ac:dyDescent="0.2">
      <c r="A247" s="119"/>
      <c r="B247" s="189"/>
      <c r="C247" s="92"/>
      <c r="D247" s="93"/>
      <c r="E247" s="94"/>
      <c r="F247" s="95"/>
      <c r="G247" s="96"/>
      <c r="H247" s="38"/>
      <c r="I247" s="21"/>
      <c r="J247" s="21"/>
      <c r="K247" s="21"/>
      <c r="L247" s="21"/>
      <c r="M247" s="21"/>
      <c r="N247" s="21"/>
      <c r="O247" s="21"/>
      <c r="P247" s="21"/>
      <c r="Q247" s="21"/>
      <c r="U247" s="18"/>
    </row>
    <row r="248" spans="1:21" s="8" customFormat="1" ht="14" customHeight="1" x14ac:dyDescent="0.2">
      <c r="A248" s="119"/>
      <c r="B248" s="184" t="s">
        <v>977</v>
      </c>
      <c r="C248" s="92"/>
      <c r="D248" s="93"/>
      <c r="E248" s="94"/>
      <c r="F248" s="95"/>
      <c r="G248" s="96"/>
      <c r="H248" s="38"/>
      <c r="I248" s="21"/>
      <c r="J248" s="21"/>
      <c r="K248" s="21"/>
      <c r="L248" s="21"/>
      <c r="M248" s="21"/>
      <c r="N248" s="21"/>
      <c r="O248" s="21"/>
      <c r="P248" s="21"/>
      <c r="Q248" s="21"/>
      <c r="U248" s="18"/>
    </row>
    <row r="249" spans="1:21" s="8" customFormat="1" ht="14" customHeight="1" x14ac:dyDescent="0.2">
      <c r="A249" s="119"/>
      <c r="B249" s="184"/>
      <c r="C249" s="92"/>
      <c r="D249" s="93"/>
      <c r="E249" s="94"/>
      <c r="F249" s="95"/>
      <c r="G249" s="96"/>
      <c r="H249" s="38"/>
      <c r="I249" s="21"/>
      <c r="J249" s="21"/>
      <c r="K249" s="21"/>
      <c r="L249" s="21"/>
      <c r="M249" s="21"/>
      <c r="N249" s="21"/>
      <c r="O249" s="21"/>
      <c r="P249" s="21"/>
      <c r="Q249" s="21"/>
      <c r="U249" s="18"/>
    </row>
    <row r="250" spans="1:21" s="8" customFormat="1" ht="14" customHeight="1" x14ac:dyDescent="0.2">
      <c r="A250" s="119"/>
      <c r="B250" s="187" t="s">
        <v>940</v>
      </c>
      <c r="C250" s="92"/>
      <c r="D250" s="93"/>
      <c r="E250" s="94"/>
      <c r="F250" s="95"/>
      <c r="G250" s="96"/>
      <c r="H250" s="38"/>
      <c r="I250" s="21"/>
      <c r="J250" s="21"/>
      <c r="K250" s="21"/>
      <c r="L250" s="21"/>
      <c r="M250" s="21"/>
      <c r="N250" s="21"/>
      <c r="O250" s="21"/>
      <c r="P250" s="21"/>
      <c r="Q250" s="21"/>
      <c r="U250" s="18"/>
    </row>
    <row r="251" spans="1:21" s="8" customFormat="1" ht="14" customHeight="1" x14ac:dyDescent="0.2">
      <c r="A251" s="119"/>
      <c r="B251" s="187"/>
      <c r="C251" s="92"/>
      <c r="D251" s="93"/>
      <c r="E251" s="94"/>
      <c r="F251" s="95"/>
      <c r="G251" s="96"/>
      <c r="H251" s="38"/>
      <c r="I251" s="21"/>
      <c r="J251" s="21"/>
      <c r="K251" s="21"/>
      <c r="L251" s="21"/>
      <c r="M251" s="21"/>
      <c r="N251" s="21"/>
      <c r="O251" s="21"/>
      <c r="P251" s="21"/>
      <c r="Q251" s="21"/>
      <c r="U251" s="18"/>
    </row>
    <row r="252" spans="1:21" s="8" customFormat="1" ht="57" customHeight="1" x14ac:dyDescent="0.2">
      <c r="A252" s="119"/>
      <c r="B252" s="117" t="s">
        <v>1156</v>
      </c>
      <c r="C252" s="92"/>
      <c r="D252" s="93">
        <v>16.3</v>
      </c>
      <c r="E252" s="94" t="s">
        <v>877</v>
      </c>
      <c r="F252" s="95"/>
      <c r="G252" s="96">
        <f>SUM(D252*F252)</f>
        <v>0</v>
      </c>
      <c r="H252" s="38"/>
      <c r="I252" s="21"/>
      <c r="J252" s="21"/>
      <c r="K252" s="21"/>
      <c r="L252" s="21"/>
      <c r="M252" s="21"/>
      <c r="N252" s="21"/>
      <c r="O252" s="21"/>
      <c r="P252" s="21"/>
      <c r="Q252" s="21"/>
      <c r="U252" s="18"/>
    </row>
    <row r="253" spans="1:21" s="8" customFormat="1" ht="15" customHeight="1" x14ac:dyDescent="0.2">
      <c r="A253" s="119"/>
      <c r="B253" s="117"/>
      <c r="C253" s="92"/>
      <c r="D253" s="93"/>
      <c r="E253" s="94"/>
      <c r="F253" s="95"/>
      <c r="G253" s="96"/>
      <c r="H253" s="38"/>
      <c r="I253" s="21"/>
      <c r="J253" s="21"/>
      <c r="K253" s="21"/>
      <c r="L253" s="21"/>
      <c r="M253" s="21"/>
      <c r="N253" s="21"/>
      <c r="O253" s="21"/>
      <c r="P253" s="21"/>
      <c r="Q253" s="21"/>
      <c r="U253" s="18"/>
    </row>
    <row r="254" spans="1:21" s="8" customFormat="1" ht="42" customHeight="1" x14ac:dyDescent="0.2">
      <c r="A254" s="119"/>
      <c r="B254" s="117" t="s">
        <v>1157</v>
      </c>
      <c r="C254" s="92"/>
      <c r="D254" s="93">
        <v>0.4</v>
      </c>
      <c r="E254" s="94" t="s">
        <v>877</v>
      </c>
      <c r="F254" s="95"/>
      <c r="G254" s="96">
        <f>SUM(D254*F254)</f>
        <v>0</v>
      </c>
      <c r="H254" s="38"/>
      <c r="I254" s="21"/>
      <c r="J254" s="21"/>
      <c r="K254" s="21"/>
      <c r="L254" s="21"/>
      <c r="M254" s="21"/>
      <c r="N254" s="21"/>
      <c r="O254" s="21"/>
      <c r="P254" s="21"/>
      <c r="Q254" s="21"/>
      <c r="U254" s="18"/>
    </row>
    <row r="255" spans="1:21" s="8" customFormat="1" ht="15" customHeight="1" x14ac:dyDescent="0.2">
      <c r="A255" s="119"/>
      <c r="B255" s="117"/>
      <c r="C255" s="92"/>
      <c r="D255" s="93"/>
      <c r="E255" s="94"/>
      <c r="F255" s="95"/>
      <c r="G255" s="96"/>
      <c r="H255" s="38"/>
      <c r="I255" s="21"/>
      <c r="J255" s="21"/>
      <c r="K255" s="21"/>
      <c r="L255" s="21"/>
      <c r="M255" s="21"/>
      <c r="N255" s="21"/>
      <c r="O255" s="21"/>
      <c r="P255" s="21"/>
      <c r="Q255" s="21"/>
      <c r="U255" s="18"/>
    </row>
    <row r="256" spans="1:21" s="8" customFormat="1" ht="31" customHeight="1" x14ac:dyDescent="0.2">
      <c r="A256" s="119"/>
      <c r="B256" s="117" t="s">
        <v>1158</v>
      </c>
      <c r="C256" s="92"/>
      <c r="D256" s="93">
        <v>16.7</v>
      </c>
      <c r="E256" s="94" t="s">
        <v>877</v>
      </c>
      <c r="F256" s="95"/>
      <c r="G256" s="96">
        <f>SUM(D256*F256)</f>
        <v>0</v>
      </c>
      <c r="H256" s="38"/>
      <c r="I256" s="21"/>
      <c r="J256" s="21"/>
      <c r="K256" s="21"/>
      <c r="L256" s="21"/>
      <c r="M256" s="21"/>
      <c r="N256" s="21"/>
      <c r="O256" s="21"/>
      <c r="P256" s="21"/>
      <c r="Q256" s="21"/>
      <c r="U256" s="18"/>
    </row>
    <row r="257" spans="1:21" s="8" customFormat="1" ht="14" customHeight="1" x14ac:dyDescent="0.2">
      <c r="A257" s="119"/>
      <c r="B257" s="187"/>
      <c r="C257" s="92"/>
      <c r="D257" s="93"/>
      <c r="E257" s="94"/>
      <c r="F257" s="95"/>
      <c r="G257" s="96"/>
      <c r="H257" s="38"/>
      <c r="I257" s="21"/>
      <c r="J257" s="21"/>
      <c r="K257" s="21"/>
      <c r="L257" s="21"/>
      <c r="M257" s="21"/>
      <c r="N257" s="21"/>
      <c r="O257" s="21"/>
      <c r="P257" s="21"/>
      <c r="Q257" s="21"/>
      <c r="U257" s="18"/>
    </row>
    <row r="258" spans="1:21" s="8" customFormat="1" ht="14" customHeight="1" x14ac:dyDescent="0.2">
      <c r="A258" s="119"/>
      <c r="B258" s="187" t="s">
        <v>1217</v>
      </c>
      <c r="C258" s="92"/>
      <c r="D258" s="93"/>
      <c r="E258" s="94"/>
      <c r="F258" s="95"/>
      <c r="G258" s="96"/>
      <c r="H258" s="38"/>
      <c r="I258" s="21"/>
      <c r="J258" s="21"/>
      <c r="K258" s="21"/>
      <c r="L258" s="21"/>
      <c r="M258" s="21"/>
      <c r="N258" s="21"/>
      <c r="O258" s="21"/>
      <c r="P258" s="21"/>
      <c r="Q258" s="21"/>
      <c r="U258" s="18"/>
    </row>
    <row r="259" spans="1:21" s="8" customFormat="1" ht="14" customHeight="1" x14ac:dyDescent="0.2">
      <c r="A259" s="119"/>
      <c r="B259" s="187"/>
      <c r="C259" s="92"/>
      <c r="D259" s="93"/>
      <c r="E259" s="94"/>
      <c r="F259" s="95"/>
      <c r="G259" s="96"/>
      <c r="H259" s="38"/>
      <c r="I259" s="21"/>
      <c r="J259" s="21"/>
      <c r="K259" s="21"/>
      <c r="L259" s="21"/>
      <c r="M259" s="21"/>
      <c r="N259" s="21"/>
      <c r="O259" s="21"/>
      <c r="P259" s="21"/>
      <c r="Q259" s="21"/>
      <c r="U259" s="18"/>
    </row>
    <row r="260" spans="1:21" s="8" customFormat="1" ht="31" customHeight="1" x14ac:dyDescent="0.2">
      <c r="A260" s="119"/>
      <c r="B260" s="117" t="s">
        <v>1158</v>
      </c>
      <c r="C260" s="92"/>
      <c r="D260" s="93">
        <v>2.9</v>
      </c>
      <c r="E260" s="94" t="s">
        <v>877</v>
      </c>
      <c r="F260" s="95"/>
      <c r="G260" s="96">
        <f>SUM(D260*F260)</f>
        <v>0</v>
      </c>
      <c r="H260" s="38"/>
      <c r="I260" s="21"/>
      <c r="J260" s="21"/>
      <c r="K260" s="21"/>
      <c r="L260" s="21"/>
      <c r="M260" s="21"/>
      <c r="N260" s="21"/>
      <c r="O260" s="21"/>
      <c r="P260" s="21"/>
      <c r="Q260" s="21"/>
      <c r="U260" s="18"/>
    </row>
    <row r="261" spans="1:21" s="8" customFormat="1" ht="14" customHeight="1" x14ac:dyDescent="0.2">
      <c r="A261" s="119"/>
      <c r="B261" s="187"/>
      <c r="C261" s="92"/>
      <c r="D261" s="93"/>
      <c r="E261" s="94"/>
      <c r="F261" s="95"/>
      <c r="G261" s="96"/>
      <c r="H261" s="38"/>
      <c r="I261" s="21"/>
      <c r="J261" s="21"/>
      <c r="K261" s="21"/>
      <c r="L261" s="21"/>
      <c r="M261" s="21"/>
      <c r="N261" s="21"/>
      <c r="O261" s="21"/>
      <c r="P261" s="21"/>
      <c r="Q261" s="21"/>
      <c r="U261" s="18"/>
    </row>
    <row r="262" spans="1:21" s="8" customFormat="1" ht="14" customHeight="1" x14ac:dyDescent="0.2">
      <c r="A262" s="119"/>
      <c r="B262" s="187"/>
      <c r="C262" s="92"/>
      <c r="D262" s="93"/>
      <c r="E262" s="94"/>
      <c r="F262" s="95"/>
      <c r="G262" s="96"/>
      <c r="H262" s="38"/>
      <c r="I262" s="21"/>
      <c r="J262" s="21"/>
      <c r="K262" s="21"/>
      <c r="L262" s="21"/>
      <c r="M262" s="21"/>
      <c r="N262" s="21"/>
      <c r="O262" s="21"/>
      <c r="P262" s="21"/>
      <c r="Q262" s="21"/>
      <c r="U262" s="18"/>
    </row>
    <row r="263" spans="1:21" s="8" customFormat="1" ht="14" customHeight="1" x14ac:dyDescent="0.2">
      <c r="A263" s="119"/>
      <c r="B263" s="187" t="s">
        <v>952</v>
      </c>
      <c r="C263" s="92"/>
      <c r="D263" s="93"/>
      <c r="E263" s="94"/>
      <c r="F263" s="95"/>
      <c r="G263" s="96"/>
      <c r="H263" s="38"/>
      <c r="I263" s="21"/>
      <c r="J263" s="21"/>
      <c r="K263" s="21"/>
      <c r="L263" s="21"/>
      <c r="M263" s="21"/>
      <c r="N263" s="21"/>
      <c r="O263" s="21"/>
      <c r="P263" s="21"/>
      <c r="Q263" s="21"/>
      <c r="U263" s="18"/>
    </row>
    <row r="264" spans="1:21" s="8" customFormat="1" ht="14" customHeight="1" x14ac:dyDescent="0.2">
      <c r="A264" s="119"/>
      <c r="B264" s="187"/>
      <c r="C264" s="92"/>
      <c r="D264" s="93"/>
      <c r="E264" s="94"/>
      <c r="F264" s="95"/>
      <c r="G264" s="96"/>
      <c r="H264" s="38"/>
      <c r="I264" s="21"/>
      <c r="J264" s="21"/>
      <c r="K264" s="21"/>
      <c r="L264" s="21"/>
      <c r="M264" s="21"/>
      <c r="N264" s="21"/>
      <c r="O264" s="21"/>
      <c r="P264" s="21"/>
      <c r="Q264" s="21"/>
      <c r="U264" s="18"/>
    </row>
    <row r="265" spans="1:21" s="8" customFormat="1" ht="33" customHeight="1" x14ac:dyDescent="0.2">
      <c r="A265" s="119"/>
      <c r="B265" s="117" t="s">
        <v>1159</v>
      </c>
      <c r="C265" s="92"/>
      <c r="D265" s="93"/>
      <c r="E265" s="94" t="s">
        <v>1</v>
      </c>
      <c r="F265" s="95"/>
      <c r="G265" s="107">
        <v>300</v>
      </c>
      <c r="H265" s="38"/>
      <c r="I265" s="21"/>
      <c r="J265" s="21"/>
      <c r="K265" s="21"/>
      <c r="L265" s="21"/>
      <c r="M265" s="21"/>
      <c r="N265" s="21"/>
      <c r="O265" s="21"/>
      <c r="P265" s="21"/>
      <c r="Q265" s="21"/>
      <c r="U265" s="18"/>
    </row>
    <row r="266" spans="1:21" s="8" customFormat="1" ht="14" customHeight="1" x14ac:dyDescent="0.2">
      <c r="A266" s="119"/>
      <c r="B266" s="187"/>
      <c r="C266" s="92"/>
      <c r="D266" s="93"/>
      <c r="E266" s="94"/>
      <c r="F266" s="95"/>
      <c r="G266" s="96"/>
      <c r="H266" s="38"/>
      <c r="I266" s="21"/>
      <c r="J266" s="21"/>
      <c r="K266" s="21"/>
      <c r="L266" s="21"/>
      <c r="M266" s="21"/>
      <c r="N266" s="21"/>
      <c r="O266" s="21"/>
      <c r="P266" s="21"/>
      <c r="Q266" s="21"/>
      <c r="U266" s="18"/>
    </row>
    <row r="267" spans="1:21" s="8" customFormat="1" ht="31" customHeight="1" x14ac:dyDescent="0.2">
      <c r="A267" s="119"/>
      <c r="B267" s="117" t="s">
        <v>1158</v>
      </c>
      <c r="C267" s="92"/>
      <c r="D267" s="93">
        <v>14.4</v>
      </c>
      <c r="E267" s="94" t="s">
        <v>877</v>
      </c>
      <c r="F267" s="95"/>
      <c r="G267" s="96">
        <f>SUM(D267*F267)</f>
        <v>0</v>
      </c>
      <c r="H267" s="38"/>
      <c r="I267" s="21"/>
      <c r="J267" s="21"/>
      <c r="K267" s="21"/>
      <c r="L267" s="21"/>
      <c r="M267" s="21"/>
      <c r="N267" s="21"/>
      <c r="O267" s="21"/>
      <c r="P267" s="21"/>
      <c r="Q267" s="21"/>
      <c r="U267" s="18"/>
    </row>
    <row r="268" spans="1:21" s="8" customFormat="1" ht="14" customHeight="1" x14ac:dyDescent="0.2">
      <c r="A268" s="119"/>
      <c r="B268" s="117"/>
      <c r="C268" s="92"/>
      <c r="D268" s="93"/>
      <c r="E268" s="94"/>
      <c r="F268" s="95"/>
      <c r="G268" s="96"/>
      <c r="H268" s="38"/>
      <c r="I268" s="21"/>
      <c r="J268" s="21"/>
      <c r="K268" s="21"/>
      <c r="L268" s="21"/>
      <c r="M268" s="21"/>
      <c r="N268" s="21"/>
      <c r="O268" s="21"/>
      <c r="P268" s="21"/>
      <c r="Q268" s="21"/>
      <c r="U268" s="18"/>
    </row>
    <row r="269" spans="1:21" s="8" customFormat="1" ht="14" customHeight="1" x14ac:dyDescent="0.2">
      <c r="A269" s="119"/>
      <c r="B269" s="184" t="s">
        <v>997</v>
      </c>
      <c r="C269" s="92"/>
      <c r="D269" s="93"/>
      <c r="E269" s="94"/>
      <c r="F269" s="95"/>
      <c r="G269" s="96"/>
      <c r="H269" s="38"/>
      <c r="I269" s="21"/>
      <c r="J269" s="21"/>
      <c r="K269" s="21"/>
      <c r="L269" s="21"/>
      <c r="M269" s="21"/>
      <c r="N269" s="21"/>
      <c r="O269" s="21"/>
      <c r="P269" s="21"/>
      <c r="Q269" s="21"/>
      <c r="U269" s="18"/>
    </row>
    <row r="270" spans="1:21" s="8" customFormat="1" ht="14" customHeight="1" x14ac:dyDescent="0.2">
      <c r="A270" s="119"/>
      <c r="B270" s="184"/>
      <c r="C270" s="92"/>
      <c r="D270" s="93"/>
      <c r="E270" s="94"/>
      <c r="F270" s="95"/>
      <c r="G270" s="96"/>
      <c r="H270" s="38"/>
      <c r="I270" s="21"/>
      <c r="J270" s="21"/>
      <c r="K270" s="21"/>
      <c r="L270" s="21"/>
      <c r="M270" s="21"/>
      <c r="N270" s="21"/>
      <c r="O270" s="21"/>
      <c r="P270" s="21"/>
      <c r="Q270" s="21"/>
      <c r="U270" s="18"/>
    </row>
    <row r="271" spans="1:21" s="8" customFormat="1" ht="14" customHeight="1" x14ac:dyDescent="0.2">
      <c r="A271" s="119"/>
      <c r="B271" s="187" t="s">
        <v>923</v>
      </c>
      <c r="C271" s="92"/>
      <c r="D271" s="93"/>
      <c r="E271" s="94"/>
      <c r="F271" s="95"/>
      <c r="G271" s="96"/>
      <c r="H271" s="38"/>
      <c r="I271" s="21"/>
      <c r="J271" s="21"/>
      <c r="K271" s="21"/>
      <c r="L271" s="21"/>
      <c r="M271" s="21"/>
      <c r="N271" s="21"/>
      <c r="O271" s="21"/>
      <c r="P271" s="21"/>
      <c r="Q271" s="21"/>
      <c r="U271" s="18"/>
    </row>
    <row r="272" spans="1:21" s="8" customFormat="1" ht="14" customHeight="1" x14ac:dyDescent="0.2">
      <c r="A272" s="119"/>
      <c r="B272" s="187"/>
      <c r="C272" s="92"/>
      <c r="D272" s="93"/>
      <c r="E272" s="94"/>
      <c r="F272" s="95"/>
      <c r="G272" s="96"/>
      <c r="H272" s="38"/>
      <c r="I272" s="21"/>
      <c r="J272" s="21"/>
      <c r="K272" s="21"/>
      <c r="L272" s="21"/>
      <c r="M272" s="21"/>
      <c r="N272" s="21"/>
      <c r="O272" s="21"/>
      <c r="P272" s="21"/>
      <c r="Q272" s="21"/>
      <c r="U272" s="18"/>
    </row>
    <row r="273" spans="1:21" s="8" customFormat="1" ht="54" customHeight="1" x14ac:dyDescent="0.2">
      <c r="A273" s="119"/>
      <c r="B273" s="117" t="s">
        <v>1205</v>
      </c>
      <c r="C273" s="92"/>
      <c r="D273" s="93"/>
      <c r="E273" s="94" t="s">
        <v>1</v>
      </c>
      <c r="F273" s="95"/>
      <c r="G273" s="107">
        <v>500</v>
      </c>
      <c r="H273" s="38"/>
      <c r="I273" s="21"/>
      <c r="J273" s="21"/>
      <c r="K273" s="21"/>
      <c r="L273" s="21"/>
      <c r="M273" s="21"/>
      <c r="N273" s="21"/>
      <c r="O273" s="21"/>
      <c r="P273" s="21"/>
      <c r="Q273" s="21"/>
      <c r="U273" s="18"/>
    </row>
    <row r="274" spans="1:21" s="8" customFormat="1" ht="14" customHeight="1" x14ac:dyDescent="0.2">
      <c r="A274" s="119"/>
      <c r="B274" s="117"/>
      <c r="C274" s="92"/>
      <c r="D274" s="93"/>
      <c r="E274" s="94"/>
      <c r="F274" s="95"/>
      <c r="G274" s="107"/>
      <c r="H274" s="38"/>
      <c r="I274" s="21"/>
      <c r="J274" s="21"/>
      <c r="K274" s="21"/>
      <c r="L274" s="21"/>
      <c r="M274" s="21"/>
      <c r="N274" s="21"/>
      <c r="O274" s="21"/>
      <c r="P274" s="21"/>
      <c r="Q274" s="21"/>
      <c r="U274" s="18"/>
    </row>
    <row r="275" spans="1:21" s="8" customFormat="1" ht="31" customHeight="1" x14ac:dyDescent="0.2">
      <c r="A275" s="119"/>
      <c r="B275" s="117" t="s">
        <v>1138</v>
      </c>
      <c r="C275" s="92"/>
      <c r="D275" s="93"/>
      <c r="E275" s="94" t="s">
        <v>1</v>
      </c>
      <c r="F275" s="95"/>
      <c r="G275" s="96">
        <f>SUM(D275*F275)</f>
        <v>0</v>
      </c>
      <c r="H275" s="38"/>
      <c r="I275" s="21"/>
      <c r="J275" s="21"/>
      <c r="K275" s="21"/>
      <c r="L275" s="21"/>
      <c r="M275" s="21"/>
      <c r="N275" s="21"/>
      <c r="O275" s="21"/>
      <c r="P275" s="21"/>
      <c r="Q275" s="21"/>
      <c r="U275" s="18"/>
    </row>
    <row r="276" spans="1:21" s="8" customFormat="1" ht="14" customHeight="1" x14ac:dyDescent="0.2">
      <c r="A276" s="119"/>
      <c r="B276" s="184"/>
      <c r="C276" s="92"/>
      <c r="D276" s="93"/>
      <c r="E276" s="94"/>
      <c r="F276" s="95"/>
      <c r="G276" s="96"/>
      <c r="H276" s="38"/>
      <c r="I276" s="21"/>
      <c r="J276" s="21"/>
      <c r="K276" s="21"/>
      <c r="L276" s="21"/>
      <c r="M276" s="21"/>
      <c r="N276" s="21"/>
      <c r="O276" s="21"/>
      <c r="P276" s="21"/>
      <c r="Q276" s="21"/>
      <c r="U276" s="18"/>
    </row>
    <row r="277" spans="1:21" s="8" customFormat="1" ht="14" customHeight="1" x14ac:dyDescent="0.2">
      <c r="A277" s="119"/>
      <c r="B277" s="187" t="s">
        <v>1146</v>
      </c>
      <c r="C277" s="92"/>
      <c r="D277" s="93"/>
      <c r="E277" s="94"/>
      <c r="F277" s="95"/>
      <c r="G277" s="96"/>
      <c r="H277" s="38"/>
      <c r="I277" s="21"/>
      <c r="J277" s="21"/>
      <c r="K277" s="21"/>
      <c r="L277" s="21"/>
      <c r="M277" s="21"/>
      <c r="N277" s="21"/>
      <c r="O277" s="21"/>
      <c r="P277" s="21"/>
      <c r="Q277" s="21"/>
      <c r="U277" s="18"/>
    </row>
    <row r="278" spans="1:21" s="8" customFormat="1" ht="14" customHeight="1" x14ac:dyDescent="0.2">
      <c r="A278" s="119"/>
      <c r="B278" s="184"/>
      <c r="C278" s="92"/>
      <c r="D278" s="93"/>
      <c r="E278" s="94"/>
      <c r="F278" s="95"/>
      <c r="G278" s="96"/>
      <c r="H278" s="38"/>
      <c r="I278" s="21"/>
      <c r="J278" s="21"/>
      <c r="K278" s="21"/>
      <c r="L278" s="21"/>
      <c r="M278" s="21"/>
      <c r="N278" s="21"/>
      <c r="O278" s="21"/>
      <c r="P278" s="21"/>
      <c r="Q278" s="21"/>
      <c r="U278" s="18"/>
    </row>
    <row r="279" spans="1:21" s="8" customFormat="1" ht="31" customHeight="1" x14ac:dyDescent="0.2">
      <c r="A279" s="119"/>
      <c r="B279" s="117" t="s">
        <v>1147</v>
      </c>
      <c r="C279" s="92"/>
      <c r="D279" s="93">
        <v>13.4</v>
      </c>
      <c r="E279" s="94" t="s">
        <v>877</v>
      </c>
      <c r="F279" s="95"/>
      <c r="G279" s="96">
        <f>SUM(D279*F279)</f>
        <v>0</v>
      </c>
      <c r="H279" s="38"/>
      <c r="I279" s="21"/>
      <c r="J279" s="21"/>
      <c r="K279" s="21"/>
      <c r="L279" s="21"/>
      <c r="M279" s="21"/>
      <c r="N279" s="21"/>
      <c r="O279" s="21"/>
      <c r="P279" s="21"/>
      <c r="Q279" s="21"/>
      <c r="U279" s="18"/>
    </row>
    <row r="280" spans="1:21" s="8" customFormat="1" ht="14" customHeight="1" x14ac:dyDescent="0.2">
      <c r="A280" s="119"/>
      <c r="B280" s="184"/>
      <c r="C280" s="92"/>
      <c r="D280" s="93"/>
      <c r="E280" s="94"/>
      <c r="F280" s="95"/>
      <c r="G280" s="96"/>
      <c r="H280" s="38"/>
      <c r="I280" s="21"/>
      <c r="J280" s="21"/>
      <c r="K280" s="21"/>
      <c r="L280" s="21"/>
      <c r="M280" s="21"/>
      <c r="N280" s="21"/>
      <c r="O280" s="21"/>
      <c r="P280" s="21"/>
      <c r="Q280" s="21"/>
      <c r="U280" s="18"/>
    </row>
    <row r="281" spans="1:21" s="8" customFormat="1" ht="14" customHeight="1" x14ac:dyDescent="0.2">
      <c r="A281" s="119"/>
      <c r="B281" s="187" t="s">
        <v>940</v>
      </c>
      <c r="C281" s="92"/>
      <c r="D281" s="93"/>
      <c r="E281" s="94"/>
      <c r="F281" s="95"/>
      <c r="G281" s="96"/>
      <c r="H281" s="38"/>
      <c r="I281" s="21"/>
      <c r="J281" s="21"/>
      <c r="K281" s="21"/>
      <c r="L281" s="21"/>
      <c r="M281" s="21"/>
      <c r="N281" s="21"/>
      <c r="O281" s="21"/>
      <c r="P281" s="21"/>
      <c r="Q281" s="21"/>
      <c r="U281" s="18"/>
    </row>
    <row r="282" spans="1:21" s="8" customFormat="1" ht="14" customHeight="1" x14ac:dyDescent="0.2">
      <c r="A282" s="119"/>
      <c r="B282" s="187"/>
      <c r="C282" s="92"/>
      <c r="D282" s="93"/>
      <c r="E282" s="94"/>
      <c r="F282" s="95"/>
      <c r="G282" s="96"/>
      <c r="H282" s="38"/>
      <c r="I282" s="21"/>
      <c r="J282" s="21"/>
      <c r="K282" s="21"/>
      <c r="L282" s="21"/>
      <c r="M282" s="21"/>
      <c r="N282" s="21"/>
      <c r="O282" s="21"/>
      <c r="P282" s="21"/>
      <c r="Q282" s="21"/>
      <c r="U282" s="18"/>
    </row>
    <row r="283" spans="1:21" s="8" customFormat="1" ht="42" customHeight="1" x14ac:dyDescent="0.2">
      <c r="A283" s="119"/>
      <c r="B283" s="117" t="s">
        <v>1139</v>
      </c>
      <c r="C283" s="92"/>
      <c r="D283" s="93"/>
      <c r="E283" s="94" t="s">
        <v>1</v>
      </c>
      <c r="F283" s="95"/>
      <c r="G283" s="96">
        <f>SUM(D283*F283)</f>
        <v>0</v>
      </c>
      <c r="H283" s="38"/>
      <c r="I283" s="21"/>
      <c r="J283" s="21"/>
      <c r="K283" s="21"/>
      <c r="L283" s="21"/>
      <c r="M283" s="21"/>
      <c r="N283" s="21"/>
      <c r="O283" s="21"/>
      <c r="P283" s="21"/>
      <c r="Q283" s="21"/>
      <c r="U283" s="18"/>
    </row>
    <row r="284" spans="1:21" s="8" customFormat="1" ht="15" customHeight="1" x14ac:dyDescent="0.2">
      <c r="A284" s="119"/>
      <c r="B284" s="117"/>
      <c r="C284" s="92"/>
      <c r="D284" s="93"/>
      <c r="E284" s="94"/>
      <c r="F284" s="95"/>
      <c r="G284" s="96"/>
      <c r="H284" s="38"/>
      <c r="I284" s="21"/>
      <c r="J284" s="21"/>
      <c r="K284" s="21"/>
      <c r="L284" s="21"/>
      <c r="M284" s="21"/>
      <c r="N284" s="21"/>
      <c r="O284" s="21"/>
      <c r="P284" s="21"/>
      <c r="Q284" s="21"/>
      <c r="U284" s="18"/>
    </row>
    <row r="285" spans="1:21" s="8" customFormat="1" ht="45" customHeight="1" x14ac:dyDescent="0.2">
      <c r="A285" s="119"/>
      <c r="B285" s="117" t="s">
        <v>1140</v>
      </c>
      <c r="C285" s="92"/>
      <c r="D285" s="93">
        <v>8.4</v>
      </c>
      <c r="E285" s="94" t="s">
        <v>877</v>
      </c>
      <c r="F285" s="95"/>
      <c r="G285" s="96">
        <f>SUM(D285*F285)</f>
        <v>0</v>
      </c>
      <c r="H285" s="38"/>
      <c r="I285" s="21"/>
      <c r="J285" s="21"/>
      <c r="K285" s="21"/>
      <c r="L285" s="21"/>
      <c r="M285" s="21"/>
      <c r="N285" s="21"/>
      <c r="O285" s="21"/>
      <c r="P285" s="21"/>
      <c r="Q285" s="21"/>
      <c r="U285" s="18"/>
    </row>
    <row r="286" spans="1:21" s="8" customFormat="1" ht="15" customHeight="1" x14ac:dyDescent="0.2">
      <c r="A286" s="119"/>
      <c r="B286" s="117"/>
      <c r="C286" s="92"/>
      <c r="D286" s="93"/>
      <c r="E286" s="94"/>
      <c r="F286" s="95"/>
      <c r="G286" s="96"/>
      <c r="H286" s="38"/>
      <c r="I286" s="21"/>
      <c r="J286" s="21"/>
      <c r="K286" s="21"/>
      <c r="L286" s="21"/>
      <c r="M286" s="21"/>
      <c r="N286" s="21"/>
      <c r="O286" s="21"/>
      <c r="P286" s="21"/>
      <c r="Q286" s="21"/>
      <c r="U286" s="18"/>
    </row>
    <row r="287" spans="1:21" s="8" customFormat="1" ht="41" customHeight="1" x14ac:dyDescent="0.2">
      <c r="A287" s="119"/>
      <c r="B287" s="117" t="s">
        <v>1142</v>
      </c>
      <c r="C287" s="92"/>
      <c r="D287" s="93">
        <v>14.4</v>
      </c>
      <c r="E287" s="94" t="s">
        <v>877</v>
      </c>
      <c r="F287" s="95"/>
      <c r="G287" s="96">
        <f>SUM(D287*F287)</f>
        <v>0</v>
      </c>
      <c r="H287" s="38"/>
      <c r="I287" s="21"/>
      <c r="J287" s="21"/>
      <c r="K287" s="21"/>
      <c r="L287" s="21"/>
      <c r="M287" s="21"/>
      <c r="N287" s="21"/>
      <c r="O287" s="21"/>
      <c r="P287" s="21"/>
      <c r="Q287" s="21"/>
      <c r="U287" s="18"/>
    </row>
    <row r="288" spans="1:21" s="8" customFormat="1" ht="15" customHeight="1" x14ac:dyDescent="0.2">
      <c r="A288" s="119"/>
      <c r="B288" s="117"/>
      <c r="C288" s="92"/>
      <c r="D288" s="93"/>
      <c r="E288" s="94"/>
      <c r="F288" s="95"/>
      <c r="G288" s="96"/>
      <c r="H288" s="38"/>
      <c r="I288" s="21"/>
      <c r="J288" s="21"/>
      <c r="K288" s="21"/>
      <c r="L288" s="21"/>
      <c r="M288" s="21"/>
      <c r="N288" s="21"/>
      <c r="O288" s="21"/>
      <c r="P288" s="21"/>
      <c r="Q288" s="21"/>
      <c r="U288" s="18"/>
    </row>
    <row r="289" spans="1:21" s="8" customFormat="1" ht="43" customHeight="1" x14ac:dyDescent="0.2">
      <c r="A289" s="119"/>
      <c r="B289" s="117" t="s">
        <v>1143</v>
      </c>
      <c r="C289" s="92"/>
      <c r="D289" s="93">
        <v>3.4</v>
      </c>
      <c r="E289" s="94" t="s">
        <v>877</v>
      </c>
      <c r="F289" s="95"/>
      <c r="G289" s="96">
        <f>SUM(D289*F289)</f>
        <v>0</v>
      </c>
      <c r="H289" s="38"/>
      <c r="I289" s="21"/>
      <c r="J289" s="21"/>
      <c r="K289" s="21"/>
      <c r="L289" s="21"/>
      <c r="M289" s="21"/>
      <c r="N289" s="21"/>
      <c r="O289" s="21"/>
      <c r="P289" s="21"/>
      <c r="Q289" s="21"/>
      <c r="U289" s="18"/>
    </row>
    <row r="290" spans="1:21" s="8" customFormat="1" ht="14" customHeight="1" x14ac:dyDescent="0.2">
      <c r="A290" s="119"/>
      <c r="B290" s="187"/>
      <c r="C290" s="92"/>
      <c r="D290" s="93"/>
      <c r="E290" s="94"/>
      <c r="F290" s="95"/>
      <c r="G290" s="96"/>
      <c r="H290" s="38"/>
      <c r="I290" s="21"/>
      <c r="J290" s="21"/>
      <c r="K290" s="21"/>
      <c r="L290" s="21"/>
      <c r="M290" s="21"/>
      <c r="N290" s="21"/>
      <c r="O290" s="21"/>
      <c r="P290" s="21"/>
      <c r="Q290" s="21"/>
      <c r="U290" s="18"/>
    </row>
    <row r="291" spans="1:21" s="8" customFormat="1" ht="43" customHeight="1" x14ac:dyDescent="0.2">
      <c r="A291" s="119"/>
      <c r="B291" s="117" t="s">
        <v>1144</v>
      </c>
      <c r="C291" s="92"/>
      <c r="D291" s="93">
        <v>4.5999999999999996</v>
      </c>
      <c r="E291" s="94" t="s">
        <v>877</v>
      </c>
      <c r="F291" s="95"/>
      <c r="G291" s="96">
        <f>SUM(D291*F291)</f>
        <v>0</v>
      </c>
      <c r="H291" s="38"/>
      <c r="I291" s="21"/>
      <c r="J291" s="21"/>
      <c r="K291" s="21"/>
      <c r="L291" s="21"/>
      <c r="M291" s="21"/>
      <c r="N291" s="21"/>
      <c r="O291" s="21"/>
      <c r="P291" s="21"/>
      <c r="Q291" s="21"/>
      <c r="U291" s="18"/>
    </row>
    <row r="292" spans="1:21" s="8" customFormat="1" ht="15" customHeight="1" x14ac:dyDescent="0.2">
      <c r="A292" s="119"/>
      <c r="B292" s="117"/>
      <c r="C292" s="92"/>
      <c r="D292" s="93"/>
      <c r="E292" s="94"/>
      <c r="F292" s="95"/>
      <c r="G292" s="96"/>
      <c r="H292" s="38"/>
      <c r="I292" s="21"/>
      <c r="J292" s="21"/>
      <c r="K292" s="21"/>
      <c r="L292" s="21"/>
      <c r="M292" s="21"/>
      <c r="N292" s="21"/>
      <c r="O292" s="21"/>
      <c r="P292" s="21"/>
      <c r="Q292" s="21"/>
      <c r="U292" s="18"/>
    </row>
    <row r="293" spans="1:21" s="8" customFormat="1" ht="15" customHeight="1" x14ac:dyDescent="0.2">
      <c r="A293" s="119"/>
      <c r="B293" s="187" t="s">
        <v>952</v>
      </c>
      <c r="C293" s="92"/>
      <c r="D293" s="93"/>
      <c r="E293" s="94"/>
      <c r="F293" s="95"/>
      <c r="G293" s="96"/>
      <c r="H293" s="38"/>
      <c r="I293" s="21"/>
      <c r="J293" s="21"/>
      <c r="K293" s="21"/>
      <c r="L293" s="21"/>
      <c r="M293" s="21"/>
      <c r="N293" s="21"/>
      <c r="O293" s="21"/>
      <c r="P293" s="21"/>
      <c r="Q293" s="21"/>
      <c r="U293" s="18"/>
    </row>
    <row r="294" spans="1:21" s="8" customFormat="1" ht="15" customHeight="1" x14ac:dyDescent="0.2">
      <c r="A294" s="119"/>
      <c r="B294" s="187"/>
      <c r="C294" s="92"/>
      <c r="D294" s="93"/>
      <c r="E294" s="94"/>
      <c r="F294" s="95"/>
      <c r="G294" s="96"/>
      <c r="H294" s="38"/>
      <c r="I294" s="21"/>
      <c r="J294" s="21"/>
      <c r="K294" s="21"/>
      <c r="L294" s="21"/>
      <c r="M294" s="21"/>
      <c r="N294" s="21"/>
      <c r="O294" s="21"/>
      <c r="P294" s="21"/>
      <c r="Q294" s="21"/>
      <c r="U294" s="18"/>
    </row>
    <row r="295" spans="1:21" s="8" customFormat="1" ht="45" customHeight="1" x14ac:dyDescent="0.2">
      <c r="A295" s="119"/>
      <c r="B295" s="117" t="s">
        <v>1148</v>
      </c>
      <c r="C295" s="92"/>
      <c r="D295" s="93">
        <v>0.25</v>
      </c>
      <c r="E295" s="94" t="s">
        <v>877</v>
      </c>
      <c r="F295" s="95"/>
      <c r="G295" s="96">
        <f>SUM(D295*F295)</f>
        <v>0</v>
      </c>
      <c r="H295" s="38"/>
      <c r="I295" s="21"/>
      <c r="J295" s="21"/>
      <c r="K295" s="21"/>
      <c r="L295" s="21"/>
      <c r="M295" s="21"/>
      <c r="N295" s="21"/>
      <c r="O295" s="21"/>
      <c r="P295" s="21"/>
      <c r="Q295" s="21"/>
      <c r="U295" s="18"/>
    </row>
    <row r="296" spans="1:21" s="8" customFormat="1" ht="14" customHeight="1" x14ac:dyDescent="0.2">
      <c r="A296" s="119"/>
      <c r="B296" s="117"/>
      <c r="C296" s="92"/>
      <c r="D296" s="93"/>
      <c r="E296" s="94"/>
      <c r="F296" s="95"/>
      <c r="G296" s="96"/>
      <c r="H296" s="38"/>
      <c r="I296" s="21"/>
      <c r="J296" s="21"/>
      <c r="K296" s="21"/>
      <c r="L296" s="21"/>
      <c r="M296" s="21"/>
      <c r="N296" s="21"/>
      <c r="O296" s="21"/>
      <c r="P296" s="21"/>
      <c r="Q296" s="21"/>
      <c r="U296" s="18"/>
    </row>
    <row r="297" spans="1:21" s="8" customFormat="1" ht="14" customHeight="1" x14ac:dyDescent="0.2">
      <c r="A297" s="119"/>
      <c r="B297" s="184" t="s">
        <v>976</v>
      </c>
      <c r="C297" s="92"/>
      <c r="D297" s="93"/>
      <c r="E297" s="94"/>
      <c r="F297" s="95"/>
      <c r="G297" s="96"/>
      <c r="H297" s="38"/>
      <c r="I297" s="21"/>
      <c r="J297" s="21"/>
      <c r="K297" s="21"/>
      <c r="L297" s="21"/>
      <c r="M297" s="21"/>
      <c r="N297" s="21"/>
      <c r="O297" s="21"/>
      <c r="P297" s="21"/>
      <c r="Q297" s="21"/>
      <c r="U297" s="18"/>
    </row>
    <row r="298" spans="1:21" s="8" customFormat="1" ht="14" customHeight="1" x14ac:dyDescent="0.2">
      <c r="A298" s="119"/>
      <c r="B298" s="184"/>
      <c r="C298" s="92"/>
      <c r="D298" s="93"/>
      <c r="E298" s="94"/>
      <c r="F298" s="95"/>
      <c r="G298" s="96"/>
      <c r="H298" s="38"/>
      <c r="I298" s="21"/>
      <c r="J298" s="21"/>
      <c r="K298" s="21"/>
      <c r="L298" s="21"/>
      <c r="M298" s="21"/>
      <c r="N298" s="21"/>
      <c r="O298" s="21"/>
      <c r="P298" s="21"/>
      <c r="Q298" s="21"/>
      <c r="U298" s="18"/>
    </row>
    <row r="299" spans="1:21" s="8" customFormat="1" ht="31" customHeight="1" x14ac:dyDescent="0.2">
      <c r="A299" s="119"/>
      <c r="B299" s="117" t="s">
        <v>1162</v>
      </c>
      <c r="C299" s="92"/>
      <c r="D299" s="93"/>
      <c r="E299" s="94" t="s">
        <v>1</v>
      </c>
      <c r="F299" s="95"/>
      <c r="G299" s="96">
        <f>SUM(D299*F299)</f>
        <v>0</v>
      </c>
      <c r="H299" s="38"/>
      <c r="I299" s="21"/>
      <c r="J299" s="21"/>
      <c r="K299" s="21"/>
      <c r="L299" s="21"/>
      <c r="M299" s="21"/>
      <c r="N299" s="21"/>
      <c r="O299" s="21"/>
      <c r="P299" s="21"/>
      <c r="Q299" s="21"/>
      <c r="U299" s="18"/>
    </row>
    <row r="300" spans="1:21" s="8" customFormat="1" ht="15" customHeight="1" x14ac:dyDescent="0.2">
      <c r="A300" s="119"/>
      <c r="B300" s="117"/>
      <c r="C300" s="92"/>
      <c r="D300" s="93"/>
      <c r="E300" s="94"/>
      <c r="F300" s="95"/>
      <c r="G300" s="96"/>
      <c r="H300" s="38"/>
      <c r="I300" s="21"/>
      <c r="J300" s="21"/>
      <c r="K300" s="21"/>
      <c r="L300" s="21"/>
      <c r="M300" s="21"/>
      <c r="N300" s="21"/>
      <c r="O300" s="21"/>
      <c r="P300" s="21"/>
      <c r="Q300" s="21"/>
      <c r="U300" s="18"/>
    </row>
    <row r="301" spans="1:21" s="8" customFormat="1" ht="31" customHeight="1" x14ac:dyDescent="0.2">
      <c r="A301" s="119"/>
      <c r="B301" s="117" t="s">
        <v>1163</v>
      </c>
      <c r="C301" s="92"/>
      <c r="D301" s="93"/>
      <c r="E301" s="94" t="s">
        <v>1</v>
      </c>
      <c r="F301" s="95"/>
      <c r="G301" s="107">
        <v>250</v>
      </c>
      <c r="H301" s="38"/>
      <c r="I301" s="21"/>
      <c r="J301" s="21"/>
      <c r="K301" s="21"/>
      <c r="L301" s="21"/>
      <c r="M301" s="21"/>
      <c r="N301" s="21"/>
      <c r="O301" s="21"/>
      <c r="P301" s="21"/>
      <c r="Q301" s="21"/>
      <c r="U301" s="18"/>
    </row>
    <row r="302" spans="1:21" s="8" customFormat="1" ht="14" customHeight="1" x14ac:dyDescent="0.2">
      <c r="A302" s="119"/>
      <c r="B302" s="117"/>
      <c r="C302" s="92"/>
      <c r="D302" s="93"/>
      <c r="E302" s="94"/>
      <c r="F302" s="95"/>
      <c r="G302" s="96"/>
      <c r="H302" s="38"/>
      <c r="I302" s="21"/>
      <c r="J302" s="21"/>
      <c r="K302" s="21"/>
      <c r="L302" s="21"/>
      <c r="M302" s="21"/>
      <c r="N302" s="21"/>
      <c r="O302" s="21"/>
      <c r="P302" s="21"/>
      <c r="Q302" s="21"/>
      <c r="U302" s="18"/>
    </row>
    <row r="303" spans="1:21" s="8" customFormat="1" ht="14" customHeight="1" x14ac:dyDescent="0.2">
      <c r="A303" s="119"/>
      <c r="B303" s="184" t="s">
        <v>962</v>
      </c>
      <c r="C303" s="92"/>
      <c r="D303" s="93"/>
      <c r="E303" s="94"/>
      <c r="F303" s="95"/>
      <c r="G303" s="96"/>
      <c r="H303" s="38"/>
      <c r="I303" s="21"/>
      <c r="J303" s="21"/>
      <c r="K303" s="21"/>
      <c r="L303" s="21"/>
      <c r="M303" s="21"/>
      <c r="N303" s="21"/>
      <c r="O303" s="21"/>
      <c r="P303" s="21"/>
      <c r="Q303" s="21"/>
      <c r="U303" s="18"/>
    </row>
    <row r="304" spans="1:21" s="8" customFormat="1" ht="14" customHeight="1" x14ac:dyDescent="0.2">
      <c r="A304" s="119"/>
      <c r="B304" s="184"/>
      <c r="C304" s="92"/>
      <c r="D304" s="93"/>
      <c r="E304" s="94"/>
      <c r="F304" s="95"/>
      <c r="G304" s="96"/>
      <c r="H304" s="38"/>
      <c r="I304" s="21"/>
      <c r="J304" s="21"/>
      <c r="K304" s="21"/>
      <c r="L304" s="21"/>
      <c r="M304" s="21"/>
      <c r="N304" s="21"/>
      <c r="O304" s="21"/>
      <c r="P304" s="21"/>
      <c r="Q304" s="21"/>
      <c r="U304" s="18"/>
    </row>
    <row r="305" spans="1:21" s="8" customFormat="1" ht="14" customHeight="1" x14ac:dyDescent="0.2">
      <c r="A305" s="119"/>
      <c r="B305" s="187" t="s">
        <v>1117</v>
      </c>
      <c r="C305" s="92"/>
      <c r="D305" s="93"/>
      <c r="E305" s="94"/>
      <c r="F305" s="95"/>
      <c r="G305" s="96"/>
      <c r="H305" s="38"/>
      <c r="I305" s="21"/>
      <c r="J305" s="21"/>
      <c r="K305" s="21"/>
      <c r="L305" s="21"/>
      <c r="M305" s="21"/>
      <c r="N305" s="21"/>
      <c r="O305" s="21"/>
      <c r="P305" s="21"/>
      <c r="Q305" s="21"/>
      <c r="U305" s="18"/>
    </row>
    <row r="306" spans="1:21" s="8" customFormat="1" ht="14" customHeight="1" x14ac:dyDescent="0.2">
      <c r="A306" s="119"/>
      <c r="B306" s="187"/>
      <c r="C306" s="92"/>
      <c r="D306" s="93"/>
      <c r="E306" s="94"/>
      <c r="F306" s="95"/>
      <c r="G306" s="96"/>
      <c r="H306" s="38"/>
      <c r="I306" s="21"/>
      <c r="J306" s="21"/>
      <c r="K306" s="21"/>
      <c r="L306" s="21"/>
      <c r="M306" s="21"/>
      <c r="N306" s="21"/>
      <c r="O306" s="21"/>
      <c r="P306" s="21"/>
      <c r="Q306" s="21"/>
      <c r="U306" s="18"/>
    </row>
    <row r="307" spans="1:21" s="8" customFormat="1" ht="41" customHeight="1" x14ac:dyDescent="0.2">
      <c r="A307" s="119"/>
      <c r="B307" s="117" t="s">
        <v>1206</v>
      </c>
      <c r="C307" s="92"/>
      <c r="D307" s="93"/>
      <c r="E307" s="94" t="s">
        <v>1</v>
      </c>
      <c r="F307" s="95"/>
      <c r="G307" s="96">
        <f>SUM(D307*F307)</f>
        <v>0</v>
      </c>
      <c r="H307" s="38"/>
      <c r="I307" s="21"/>
      <c r="J307" s="21"/>
      <c r="K307" s="21"/>
      <c r="L307" s="21"/>
      <c r="M307" s="21"/>
      <c r="N307" s="21"/>
      <c r="O307" s="21"/>
      <c r="P307" s="21"/>
      <c r="Q307" s="21"/>
      <c r="U307" s="18"/>
    </row>
    <row r="308" spans="1:21" s="8" customFormat="1" ht="14" customHeight="1" x14ac:dyDescent="0.2">
      <c r="A308" s="119"/>
      <c r="B308" s="187"/>
      <c r="C308" s="92"/>
      <c r="D308" s="93"/>
      <c r="E308" s="94"/>
      <c r="F308" s="95"/>
      <c r="G308" s="96"/>
      <c r="H308" s="38"/>
      <c r="I308" s="21"/>
      <c r="J308" s="21"/>
      <c r="K308" s="21"/>
      <c r="L308" s="21"/>
      <c r="M308" s="21"/>
      <c r="N308" s="21"/>
      <c r="O308" s="21"/>
      <c r="P308" s="21"/>
      <c r="Q308" s="21"/>
      <c r="U308" s="18"/>
    </row>
    <row r="309" spans="1:21" s="8" customFormat="1" ht="41" customHeight="1" x14ac:dyDescent="0.2">
      <c r="A309" s="119"/>
      <c r="B309" s="117" t="s">
        <v>1152</v>
      </c>
      <c r="C309" s="92"/>
      <c r="D309" s="93">
        <v>3.2</v>
      </c>
      <c r="E309" s="94" t="s">
        <v>877</v>
      </c>
      <c r="F309" s="95"/>
      <c r="G309" s="96">
        <f>SUM(D309*F309)</f>
        <v>0</v>
      </c>
      <c r="H309" s="38"/>
      <c r="I309" s="21"/>
      <c r="J309" s="21"/>
      <c r="K309" s="21"/>
      <c r="L309" s="21"/>
      <c r="M309" s="21"/>
      <c r="N309" s="21"/>
      <c r="O309" s="21"/>
      <c r="P309" s="21"/>
      <c r="Q309" s="21"/>
      <c r="U309" s="18"/>
    </row>
    <row r="310" spans="1:21" s="8" customFormat="1" ht="14" customHeight="1" x14ac:dyDescent="0.2">
      <c r="A310" s="119"/>
      <c r="B310" s="187"/>
      <c r="C310" s="92"/>
      <c r="D310" s="93"/>
      <c r="E310" s="94"/>
      <c r="F310" s="95"/>
      <c r="G310" s="96"/>
      <c r="H310" s="38"/>
      <c r="I310" s="21"/>
      <c r="J310" s="21"/>
      <c r="K310" s="21"/>
      <c r="L310" s="21"/>
      <c r="M310" s="21"/>
      <c r="N310" s="21"/>
      <c r="O310" s="21"/>
      <c r="P310" s="21"/>
      <c r="Q310" s="21"/>
      <c r="U310" s="18"/>
    </row>
    <row r="311" spans="1:21" s="8" customFormat="1" ht="42" customHeight="1" x14ac:dyDescent="0.2">
      <c r="A311" s="119"/>
      <c r="B311" s="117" t="s">
        <v>1153</v>
      </c>
      <c r="C311" s="92"/>
      <c r="D311" s="93">
        <v>3.4</v>
      </c>
      <c r="E311" s="94" t="s">
        <v>877</v>
      </c>
      <c r="F311" s="95"/>
      <c r="G311" s="96">
        <f>SUM(D311*F311)</f>
        <v>0</v>
      </c>
      <c r="H311" s="38"/>
      <c r="I311" s="21"/>
      <c r="J311" s="21"/>
      <c r="K311" s="21"/>
      <c r="L311" s="21"/>
      <c r="M311" s="21"/>
      <c r="N311" s="21"/>
      <c r="O311" s="21"/>
      <c r="P311" s="21"/>
      <c r="Q311" s="21"/>
      <c r="U311" s="18"/>
    </row>
    <row r="312" spans="1:21" s="8" customFormat="1" ht="14" customHeight="1" x14ac:dyDescent="0.2">
      <c r="A312" s="119"/>
      <c r="B312" s="187"/>
      <c r="C312" s="92"/>
      <c r="D312" s="93"/>
      <c r="E312" s="94"/>
      <c r="F312" s="95"/>
      <c r="G312" s="96"/>
      <c r="H312" s="38"/>
      <c r="I312" s="21"/>
      <c r="J312" s="21"/>
      <c r="K312" s="21"/>
      <c r="L312" s="21"/>
      <c r="M312" s="21"/>
      <c r="N312" s="21"/>
      <c r="O312" s="21"/>
      <c r="P312" s="21"/>
      <c r="Q312" s="21"/>
      <c r="U312" s="18"/>
    </row>
    <row r="313" spans="1:21" s="8" customFormat="1" ht="42" customHeight="1" x14ac:dyDescent="0.2">
      <c r="A313" s="119"/>
      <c r="B313" s="117" t="s">
        <v>1154</v>
      </c>
      <c r="C313" s="92"/>
      <c r="D313" s="93">
        <v>2.7</v>
      </c>
      <c r="E313" s="94" t="s">
        <v>877</v>
      </c>
      <c r="F313" s="95"/>
      <c r="G313" s="96">
        <f>SUM(D313*F313)</f>
        <v>0</v>
      </c>
      <c r="H313" s="38"/>
      <c r="I313" s="21"/>
      <c r="J313" s="21"/>
      <c r="K313" s="21"/>
      <c r="L313" s="21"/>
      <c r="M313" s="21"/>
      <c r="N313" s="21"/>
      <c r="O313" s="21"/>
      <c r="P313" s="21"/>
      <c r="Q313" s="21"/>
      <c r="U313" s="18"/>
    </row>
    <row r="314" spans="1:21" s="8" customFormat="1" ht="14" customHeight="1" x14ac:dyDescent="0.2">
      <c r="A314" s="119"/>
      <c r="B314" s="184"/>
      <c r="C314" s="92"/>
      <c r="D314" s="93"/>
      <c r="E314" s="94"/>
      <c r="F314" s="95"/>
      <c r="G314" s="96"/>
      <c r="H314" s="38"/>
      <c r="I314" s="21"/>
      <c r="J314" s="21"/>
      <c r="K314" s="21"/>
      <c r="L314" s="21"/>
      <c r="M314" s="21"/>
      <c r="N314" s="21"/>
      <c r="O314" s="21"/>
      <c r="P314" s="21"/>
      <c r="Q314" s="21"/>
      <c r="U314" s="18"/>
    </row>
    <row r="315" spans="1:21" s="8" customFormat="1" ht="14" customHeight="1" x14ac:dyDescent="0.2">
      <c r="A315" s="119"/>
      <c r="B315" s="187" t="s">
        <v>1120</v>
      </c>
      <c r="C315" s="92"/>
      <c r="D315" s="93"/>
      <c r="E315" s="94"/>
      <c r="F315" s="95"/>
      <c r="G315" s="96"/>
      <c r="H315" s="38"/>
      <c r="I315" s="21"/>
      <c r="J315" s="21"/>
      <c r="K315" s="21"/>
      <c r="L315" s="21"/>
      <c r="M315" s="21"/>
      <c r="N315" s="21"/>
      <c r="O315" s="21"/>
      <c r="P315" s="21"/>
      <c r="Q315" s="21"/>
      <c r="U315" s="18"/>
    </row>
    <row r="316" spans="1:21" s="8" customFormat="1" ht="14" customHeight="1" x14ac:dyDescent="0.2">
      <c r="A316" s="119"/>
      <c r="B316" s="187"/>
      <c r="C316" s="92"/>
      <c r="D316" s="93"/>
      <c r="E316" s="94"/>
      <c r="F316" s="95"/>
      <c r="G316" s="96"/>
      <c r="H316" s="38"/>
      <c r="I316" s="21"/>
      <c r="J316" s="21"/>
      <c r="K316" s="21"/>
      <c r="L316" s="21"/>
      <c r="M316" s="21"/>
      <c r="N316" s="21"/>
      <c r="O316" s="21"/>
      <c r="P316" s="21"/>
      <c r="Q316" s="21"/>
      <c r="U316" s="18"/>
    </row>
    <row r="317" spans="1:21" s="8" customFormat="1" ht="32" customHeight="1" x14ac:dyDescent="0.2">
      <c r="A317" s="119"/>
      <c r="B317" s="117" t="s">
        <v>1207</v>
      </c>
      <c r="C317" s="92"/>
      <c r="D317" s="93"/>
      <c r="E317" s="94" t="s">
        <v>1</v>
      </c>
      <c r="F317" s="95"/>
      <c r="G317" s="96">
        <f>SUM(D317*F317)</f>
        <v>0</v>
      </c>
      <c r="H317" s="38"/>
      <c r="I317" s="21"/>
      <c r="J317" s="21"/>
      <c r="K317" s="21"/>
      <c r="L317" s="21"/>
      <c r="M317" s="21"/>
      <c r="N317" s="21"/>
      <c r="O317" s="21"/>
      <c r="P317" s="21"/>
      <c r="Q317" s="21"/>
      <c r="U317" s="18"/>
    </row>
    <row r="318" spans="1:21" s="8" customFormat="1" ht="14" customHeight="1" x14ac:dyDescent="0.2">
      <c r="A318" s="119"/>
      <c r="B318" s="187"/>
      <c r="C318" s="92"/>
      <c r="D318" s="93"/>
      <c r="E318" s="94"/>
      <c r="F318" s="95"/>
      <c r="G318" s="96"/>
      <c r="H318" s="38"/>
      <c r="I318" s="21"/>
      <c r="J318" s="21"/>
      <c r="K318" s="21"/>
      <c r="L318" s="21"/>
      <c r="M318" s="21"/>
      <c r="N318" s="21"/>
      <c r="O318" s="21"/>
      <c r="P318" s="21"/>
      <c r="Q318" s="21"/>
      <c r="U318" s="18"/>
    </row>
    <row r="319" spans="1:21" s="8" customFormat="1" ht="41" customHeight="1" x14ac:dyDescent="0.2">
      <c r="A319" s="119"/>
      <c r="B319" s="117" t="s">
        <v>1152</v>
      </c>
      <c r="C319" s="92"/>
      <c r="D319" s="93">
        <v>9.1</v>
      </c>
      <c r="E319" s="94" t="s">
        <v>877</v>
      </c>
      <c r="F319" s="95"/>
      <c r="G319" s="96">
        <f>SUM(D319*F319)</f>
        <v>0</v>
      </c>
      <c r="H319" s="38"/>
      <c r="I319" s="21"/>
      <c r="J319" s="21"/>
      <c r="K319" s="21"/>
      <c r="L319" s="21"/>
      <c r="M319" s="21"/>
      <c r="N319" s="21"/>
      <c r="O319" s="21"/>
      <c r="P319" s="21"/>
      <c r="Q319" s="21"/>
      <c r="U319" s="18"/>
    </row>
    <row r="320" spans="1:21" s="8" customFormat="1" ht="14" customHeight="1" x14ac:dyDescent="0.2">
      <c r="A320" s="119"/>
      <c r="B320" s="187"/>
      <c r="C320" s="92"/>
      <c r="D320" s="93"/>
      <c r="E320" s="94"/>
      <c r="F320" s="95"/>
      <c r="G320" s="96"/>
      <c r="H320" s="38"/>
      <c r="I320" s="21"/>
      <c r="J320" s="21"/>
      <c r="K320" s="21"/>
      <c r="L320" s="21"/>
      <c r="M320" s="21"/>
      <c r="N320" s="21"/>
      <c r="O320" s="21"/>
      <c r="P320" s="21"/>
      <c r="Q320" s="21"/>
      <c r="U320" s="18"/>
    </row>
    <row r="321" spans="1:21" s="8" customFormat="1" ht="43" customHeight="1" x14ac:dyDescent="0.2">
      <c r="A321" s="119"/>
      <c r="B321" s="117" t="s">
        <v>1155</v>
      </c>
      <c r="C321" s="92"/>
      <c r="D321" s="93">
        <v>14.1</v>
      </c>
      <c r="E321" s="94" t="s">
        <v>877</v>
      </c>
      <c r="F321" s="95"/>
      <c r="G321" s="96">
        <f>SUM(D321*F321)</f>
        <v>0</v>
      </c>
      <c r="H321" s="38"/>
      <c r="I321" s="21"/>
      <c r="J321" s="21"/>
      <c r="K321" s="21"/>
      <c r="L321" s="21"/>
      <c r="M321" s="21"/>
      <c r="N321" s="21"/>
      <c r="O321" s="21"/>
      <c r="P321" s="21"/>
      <c r="Q321" s="21"/>
      <c r="U321" s="18"/>
    </row>
    <row r="322" spans="1:21" s="8" customFormat="1" ht="14" customHeight="1" x14ac:dyDescent="0.2">
      <c r="A322" s="119"/>
      <c r="B322" s="187"/>
      <c r="C322" s="92"/>
      <c r="D322" s="93"/>
      <c r="E322" s="94"/>
      <c r="F322" s="95"/>
      <c r="G322" s="96"/>
      <c r="H322" s="38"/>
      <c r="I322" s="21"/>
      <c r="J322" s="21"/>
      <c r="K322" s="21"/>
      <c r="L322" s="21"/>
      <c r="M322" s="21"/>
      <c r="N322" s="21"/>
      <c r="O322" s="21"/>
      <c r="P322" s="21"/>
      <c r="Q322" s="21"/>
      <c r="U322" s="18"/>
    </row>
    <row r="323" spans="1:21" s="8" customFormat="1" ht="43" customHeight="1" x14ac:dyDescent="0.2">
      <c r="A323" s="119"/>
      <c r="B323" s="117" t="s">
        <v>1153</v>
      </c>
      <c r="C323" s="92"/>
      <c r="D323" s="93">
        <v>8.5</v>
      </c>
      <c r="E323" s="94" t="s">
        <v>877</v>
      </c>
      <c r="F323" s="95"/>
      <c r="G323" s="96">
        <f>SUM(D323*F323)</f>
        <v>0</v>
      </c>
      <c r="H323" s="38"/>
      <c r="I323" s="21"/>
      <c r="J323" s="21"/>
      <c r="K323" s="21"/>
      <c r="L323" s="21"/>
      <c r="M323" s="21"/>
      <c r="N323" s="21"/>
      <c r="O323" s="21"/>
      <c r="P323" s="21"/>
      <c r="Q323" s="21"/>
      <c r="U323" s="18"/>
    </row>
    <row r="324" spans="1:21" s="8" customFormat="1" ht="14" customHeight="1" x14ac:dyDescent="0.2">
      <c r="A324" s="119"/>
      <c r="B324" s="187"/>
      <c r="C324" s="92"/>
      <c r="D324" s="93"/>
      <c r="E324" s="94"/>
      <c r="F324" s="95"/>
      <c r="G324" s="96"/>
      <c r="H324" s="38"/>
      <c r="I324" s="21"/>
      <c r="J324" s="21"/>
      <c r="K324" s="21"/>
      <c r="L324" s="21"/>
      <c r="M324" s="21"/>
      <c r="N324" s="21"/>
      <c r="O324" s="21"/>
      <c r="P324" s="21"/>
      <c r="Q324" s="21"/>
      <c r="U324" s="18"/>
    </row>
    <row r="325" spans="1:21" s="8" customFormat="1" ht="43" customHeight="1" x14ac:dyDescent="0.2">
      <c r="A325" s="119"/>
      <c r="B325" s="117" t="s">
        <v>1154</v>
      </c>
      <c r="C325" s="92"/>
      <c r="D325" s="93">
        <v>7.7</v>
      </c>
      <c r="E325" s="94" t="s">
        <v>877</v>
      </c>
      <c r="F325" s="95"/>
      <c r="G325" s="96">
        <f>SUM(D325*F325)</f>
        <v>0</v>
      </c>
      <c r="H325" s="38"/>
      <c r="I325" s="21"/>
      <c r="J325" s="21"/>
      <c r="K325" s="21"/>
      <c r="L325" s="21"/>
      <c r="M325" s="21"/>
      <c r="N325" s="21"/>
      <c r="O325" s="21"/>
      <c r="P325" s="21"/>
      <c r="Q325" s="21"/>
      <c r="U325" s="18"/>
    </row>
    <row r="326" spans="1:21" s="8" customFormat="1" ht="14" customHeight="1" x14ac:dyDescent="0.2">
      <c r="A326" s="119"/>
      <c r="B326" s="117"/>
      <c r="C326" s="92"/>
      <c r="D326" s="93"/>
      <c r="E326" s="94"/>
      <c r="F326" s="95"/>
      <c r="G326" s="96"/>
      <c r="H326" s="38"/>
      <c r="I326" s="21"/>
      <c r="J326" s="21"/>
      <c r="K326" s="21"/>
      <c r="L326" s="21"/>
      <c r="M326" s="21"/>
      <c r="N326" s="21"/>
      <c r="O326" s="21"/>
      <c r="P326" s="21"/>
      <c r="Q326" s="21"/>
      <c r="U326" s="18"/>
    </row>
    <row r="327" spans="1:21" s="8" customFormat="1" ht="14" customHeight="1" x14ac:dyDescent="0.2">
      <c r="A327" s="119"/>
      <c r="B327" s="184" t="s">
        <v>964</v>
      </c>
      <c r="C327" s="92"/>
      <c r="D327" s="93"/>
      <c r="E327" s="94"/>
      <c r="F327" s="95"/>
      <c r="G327" s="96"/>
      <c r="H327" s="38"/>
      <c r="I327" s="21"/>
      <c r="J327" s="21"/>
      <c r="K327" s="21"/>
      <c r="L327" s="21"/>
      <c r="M327" s="21"/>
      <c r="N327" s="21"/>
      <c r="O327" s="21"/>
      <c r="P327" s="21"/>
      <c r="Q327" s="21"/>
      <c r="U327" s="18"/>
    </row>
    <row r="328" spans="1:21" s="8" customFormat="1" ht="14" customHeight="1" x14ac:dyDescent="0.2">
      <c r="A328" s="119"/>
      <c r="B328" s="184"/>
      <c r="C328" s="92"/>
      <c r="D328" s="93"/>
      <c r="E328" s="94"/>
      <c r="F328" s="95"/>
      <c r="G328" s="96"/>
      <c r="H328" s="38"/>
      <c r="I328" s="21"/>
      <c r="J328" s="21"/>
      <c r="K328" s="21"/>
      <c r="L328" s="21"/>
      <c r="M328" s="21"/>
      <c r="N328" s="21"/>
      <c r="O328" s="21"/>
      <c r="P328" s="21"/>
      <c r="Q328" s="21"/>
      <c r="U328" s="18"/>
    </row>
    <row r="329" spans="1:21" s="8" customFormat="1" ht="44" customHeight="1" x14ac:dyDescent="0.2">
      <c r="A329" s="119"/>
      <c r="B329" s="188" t="s">
        <v>999</v>
      </c>
      <c r="C329" s="92"/>
      <c r="D329" s="93"/>
      <c r="E329" s="94"/>
      <c r="F329" s="95"/>
      <c r="G329" s="96"/>
      <c r="H329" s="38"/>
      <c r="I329" s="21"/>
      <c r="J329" s="21"/>
      <c r="K329" s="21"/>
      <c r="L329" s="21"/>
      <c r="M329" s="21"/>
      <c r="N329" s="21"/>
      <c r="O329" s="21"/>
      <c r="P329" s="21"/>
      <c r="Q329" s="21"/>
      <c r="U329" s="18"/>
    </row>
    <row r="330" spans="1:21" s="8" customFormat="1" ht="14" customHeight="1" x14ac:dyDescent="0.2">
      <c r="A330" s="119"/>
      <c r="B330" s="188"/>
      <c r="C330" s="92"/>
      <c r="D330" s="93"/>
      <c r="E330" s="94"/>
      <c r="F330" s="95"/>
      <c r="G330" s="96"/>
      <c r="H330" s="38"/>
      <c r="I330" s="21"/>
      <c r="J330" s="21"/>
      <c r="K330" s="21"/>
      <c r="L330" s="21"/>
      <c r="M330" s="21"/>
      <c r="N330" s="21"/>
      <c r="O330" s="21"/>
      <c r="P330" s="21"/>
      <c r="Q330" s="21"/>
      <c r="U330" s="18"/>
    </row>
    <row r="331" spans="1:21" s="8" customFormat="1" ht="27" customHeight="1" x14ac:dyDescent="0.2">
      <c r="A331" s="119"/>
      <c r="B331" s="188" t="s">
        <v>1000</v>
      </c>
      <c r="C331" s="92"/>
      <c r="D331" s="93"/>
      <c r="E331" s="94"/>
      <c r="F331" s="95"/>
      <c r="G331" s="96"/>
      <c r="H331" s="38"/>
      <c r="I331" s="21"/>
      <c r="J331" s="21"/>
      <c r="K331" s="21"/>
      <c r="L331" s="21"/>
      <c r="M331" s="21"/>
      <c r="N331" s="21"/>
      <c r="O331" s="21"/>
      <c r="P331" s="21"/>
      <c r="Q331" s="21"/>
      <c r="U331" s="18"/>
    </row>
    <row r="332" spans="1:21" s="8" customFormat="1" ht="14" customHeight="1" x14ac:dyDescent="0.2">
      <c r="A332" s="119"/>
      <c r="B332" s="188"/>
      <c r="C332" s="92"/>
      <c r="D332" s="93"/>
      <c r="E332" s="94"/>
      <c r="F332" s="95"/>
      <c r="G332" s="96"/>
      <c r="H332" s="38"/>
      <c r="I332" s="21"/>
      <c r="J332" s="21"/>
      <c r="K332" s="21"/>
      <c r="L332" s="21"/>
      <c r="M332" s="21"/>
      <c r="N332" s="21"/>
      <c r="O332" s="21"/>
      <c r="P332" s="21"/>
      <c r="Q332" s="21"/>
      <c r="U332" s="18"/>
    </row>
    <row r="333" spans="1:21" s="8" customFormat="1" ht="14" customHeight="1" x14ac:dyDescent="0.2">
      <c r="A333" s="119"/>
      <c r="B333" s="187" t="s">
        <v>1208</v>
      </c>
      <c r="C333" s="92"/>
      <c r="D333" s="93"/>
      <c r="E333" s="94"/>
      <c r="F333" s="95"/>
      <c r="G333" s="96"/>
      <c r="H333" s="38"/>
      <c r="I333" s="21"/>
      <c r="J333" s="21"/>
      <c r="K333" s="21"/>
      <c r="L333" s="21"/>
      <c r="M333" s="21"/>
      <c r="N333" s="21"/>
      <c r="O333" s="21"/>
      <c r="P333" s="21"/>
      <c r="Q333" s="21"/>
      <c r="U333" s="18"/>
    </row>
    <row r="334" spans="1:21" s="8" customFormat="1" ht="14" customHeight="1" x14ac:dyDescent="0.2">
      <c r="A334" s="119"/>
      <c r="B334" s="188"/>
      <c r="C334" s="92"/>
      <c r="D334" s="93"/>
      <c r="E334" s="94"/>
      <c r="F334" s="95"/>
      <c r="G334" s="96"/>
      <c r="H334" s="38"/>
      <c r="I334" s="21"/>
      <c r="J334" s="21"/>
      <c r="K334" s="21"/>
      <c r="L334" s="21"/>
      <c r="M334" s="21"/>
      <c r="N334" s="21"/>
      <c r="O334" s="21"/>
      <c r="P334" s="21"/>
      <c r="Q334" s="21"/>
      <c r="U334" s="18"/>
    </row>
    <row r="335" spans="1:21" s="8" customFormat="1" ht="69" customHeight="1" x14ac:dyDescent="0.2">
      <c r="A335" s="119"/>
      <c r="B335" s="117" t="s">
        <v>1209</v>
      </c>
      <c r="C335" s="92"/>
      <c r="D335" s="93"/>
      <c r="E335" s="94" t="s">
        <v>1</v>
      </c>
      <c r="F335" s="95"/>
      <c r="G335" s="96">
        <f>SUM(D335*F335)</f>
        <v>0</v>
      </c>
      <c r="H335" s="38"/>
      <c r="I335" s="21"/>
      <c r="J335" s="21"/>
      <c r="K335" s="21"/>
      <c r="L335" s="21"/>
      <c r="M335" s="21"/>
      <c r="N335" s="21"/>
      <c r="O335" s="21"/>
      <c r="P335" s="21"/>
      <c r="Q335" s="21"/>
      <c r="U335" s="18"/>
    </row>
    <row r="336" spans="1:21" s="8" customFormat="1" ht="14" customHeight="1" x14ac:dyDescent="0.2">
      <c r="A336" s="119"/>
      <c r="B336" s="188"/>
      <c r="C336" s="92"/>
      <c r="D336" s="93"/>
      <c r="E336" s="94"/>
      <c r="F336" s="95"/>
      <c r="G336" s="96"/>
      <c r="H336" s="38"/>
      <c r="I336" s="21"/>
      <c r="J336" s="21"/>
      <c r="K336" s="21"/>
      <c r="L336" s="21"/>
      <c r="M336" s="21"/>
      <c r="N336" s="21"/>
      <c r="O336" s="21"/>
      <c r="P336" s="21"/>
      <c r="Q336" s="21"/>
      <c r="U336" s="18"/>
    </row>
    <row r="337" spans="1:21" s="8" customFormat="1" ht="14" customHeight="1" x14ac:dyDescent="0.2">
      <c r="A337" s="119"/>
      <c r="B337" s="187" t="s">
        <v>1009</v>
      </c>
      <c r="C337" s="92"/>
      <c r="D337" s="93"/>
      <c r="E337" s="94"/>
      <c r="F337" s="95"/>
      <c r="G337" s="96"/>
      <c r="H337" s="38"/>
      <c r="I337" s="21"/>
      <c r="J337" s="21"/>
      <c r="K337" s="21"/>
      <c r="L337" s="21"/>
      <c r="M337" s="21"/>
      <c r="N337" s="21"/>
      <c r="O337" s="21"/>
      <c r="P337" s="21"/>
      <c r="Q337" s="21"/>
      <c r="U337" s="18"/>
    </row>
    <row r="338" spans="1:21" s="8" customFormat="1" ht="14" customHeight="1" x14ac:dyDescent="0.2">
      <c r="A338" s="119"/>
      <c r="B338" s="187"/>
      <c r="C338" s="92"/>
      <c r="D338" s="93"/>
      <c r="E338" s="94"/>
      <c r="F338" s="95"/>
      <c r="G338" s="96"/>
      <c r="H338" s="38"/>
      <c r="I338" s="21"/>
      <c r="J338" s="21"/>
      <c r="K338" s="21"/>
      <c r="L338" s="21"/>
      <c r="M338" s="21"/>
      <c r="N338" s="21"/>
      <c r="O338" s="21"/>
      <c r="P338" s="21"/>
      <c r="Q338" s="21"/>
      <c r="U338" s="18"/>
    </row>
    <row r="339" spans="1:21" s="8" customFormat="1" ht="32" customHeight="1" x14ac:dyDescent="0.2">
      <c r="A339" s="119"/>
      <c r="B339" s="117" t="s">
        <v>1008</v>
      </c>
      <c r="C339" s="92"/>
      <c r="D339" s="93">
        <v>4</v>
      </c>
      <c r="E339" s="94" t="s">
        <v>847</v>
      </c>
      <c r="F339" s="95"/>
      <c r="G339" s="96">
        <f>SUM(D339*F339)</f>
        <v>0</v>
      </c>
      <c r="H339" s="38"/>
      <c r="I339" s="21"/>
      <c r="J339" s="21"/>
      <c r="K339" s="21"/>
      <c r="L339" s="21"/>
      <c r="M339" s="21"/>
      <c r="N339" s="21"/>
      <c r="O339" s="21"/>
      <c r="P339" s="21"/>
      <c r="Q339" s="21"/>
      <c r="U339" s="18"/>
    </row>
    <row r="340" spans="1:21" s="8" customFormat="1" ht="14" customHeight="1" x14ac:dyDescent="0.2">
      <c r="A340" s="119"/>
      <c r="B340" s="187"/>
      <c r="C340" s="92"/>
      <c r="D340" s="93"/>
      <c r="E340" s="94"/>
      <c r="F340" s="95"/>
      <c r="G340" s="96"/>
      <c r="H340" s="38"/>
      <c r="I340" s="21"/>
      <c r="J340" s="21"/>
      <c r="K340" s="21"/>
      <c r="L340" s="21"/>
      <c r="M340" s="21"/>
      <c r="N340" s="21"/>
      <c r="O340" s="21"/>
      <c r="P340" s="21"/>
      <c r="Q340" s="21"/>
      <c r="U340" s="18"/>
    </row>
    <row r="341" spans="1:21" s="8" customFormat="1" ht="29" customHeight="1" x14ac:dyDescent="0.2">
      <c r="A341" s="119"/>
      <c r="B341" s="117" t="s">
        <v>1004</v>
      </c>
      <c r="C341" s="92"/>
      <c r="D341" s="93">
        <v>2</v>
      </c>
      <c r="E341" s="94" t="s">
        <v>847</v>
      </c>
      <c r="F341" s="95"/>
      <c r="G341" s="96">
        <f>SUM(D341*F341)</f>
        <v>0</v>
      </c>
      <c r="H341" s="38"/>
      <c r="I341" s="21"/>
      <c r="J341" s="21"/>
      <c r="K341" s="21"/>
      <c r="L341" s="21"/>
      <c r="M341" s="21"/>
      <c r="N341" s="21"/>
      <c r="O341" s="21"/>
      <c r="P341" s="21"/>
      <c r="Q341" s="21"/>
      <c r="U341" s="18"/>
    </row>
    <row r="342" spans="1:21" s="8" customFormat="1" ht="14" customHeight="1" x14ac:dyDescent="0.2">
      <c r="A342" s="119"/>
      <c r="B342" s="188"/>
      <c r="C342" s="92"/>
      <c r="D342" s="93"/>
      <c r="E342" s="94"/>
      <c r="F342" s="95"/>
      <c r="G342" s="96"/>
      <c r="H342" s="38"/>
      <c r="I342" s="21"/>
      <c r="J342" s="21"/>
      <c r="K342" s="21"/>
      <c r="L342" s="21"/>
      <c r="M342" s="21"/>
      <c r="N342" s="21"/>
      <c r="O342" s="21"/>
      <c r="P342" s="21"/>
      <c r="Q342" s="21"/>
      <c r="U342" s="18"/>
    </row>
    <row r="343" spans="1:21" s="8" customFormat="1" ht="30" customHeight="1" x14ac:dyDescent="0.2">
      <c r="A343" s="119"/>
      <c r="B343" s="117" t="s">
        <v>1026</v>
      </c>
      <c r="C343" s="92"/>
      <c r="D343" s="93"/>
      <c r="E343" s="94" t="s">
        <v>1</v>
      </c>
      <c r="F343" s="95"/>
      <c r="G343" s="96">
        <f>SUM(D343*F343)</f>
        <v>0</v>
      </c>
      <c r="H343" s="38"/>
      <c r="I343" s="21"/>
      <c r="J343" s="21"/>
      <c r="K343" s="21"/>
      <c r="L343" s="21"/>
      <c r="M343" s="21"/>
      <c r="N343" s="21"/>
      <c r="O343" s="21"/>
      <c r="P343" s="21"/>
      <c r="Q343" s="21"/>
      <c r="U343" s="18"/>
    </row>
    <row r="344" spans="1:21" s="8" customFormat="1" ht="14" customHeight="1" x14ac:dyDescent="0.2">
      <c r="A344" s="119"/>
      <c r="B344" s="188"/>
      <c r="C344" s="92"/>
      <c r="D344" s="93"/>
      <c r="E344" s="94"/>
      <c r="F344" s="95"/>
      <c r="G344" s="96"/>
      <c r="H344" s="38"/>
      <c r="I344" s="21"/>
      <c r="J344" s="21"/>
      <c r="K344" s="21"/>
      <c r="L344" s="21"/>
      <c r="M344" s="21"/>
      <c r="N344" s="21"/>
      <c r="O344" s="21"/>
      <c r="P344" s="21"/>
      <c r="Q344" s="21"/>
      <c r="U344" s="18"/>
    </row>
    <row r="345" spans="1:21" s="8" customFormat="1" ht="29" customHeight="1" x14ac:dyDescent="0.2">
      <c r="A345" s="119"/>
      <c r="B345" s="117" t="s">
        <v>1003</v>
      </c>
      <c r="C345" s="92"/>
      <c r="D345" s="93">
        <v>4</v>
      </c>
      <c r="E345" s="94" t="s">
        <v>847</v>
      </c>
      <c r="F345" s="95"/>
      <c r="G345" s="96">
        <f>SUM(D345*F345)</f>
        <v>0</v>
      </c>
      <c r="H345" s="38"/>
      <c r="I345" s="21"/>
      <c r="J345" s="21"/>
      <c r="K345" s="21"/>
      <c r="L345" s="21"/>
      <c r="M345" s="21"/>
      <c r="N345" s="21"/>
      <c r="O345" s="21"/>
      <c r="P345" s="21"/>
      <c r="Q345" s="21"/>
      <c r="U345" s="18"/>
    </row>
    <row r="346" spans="1:21" s="8" customFormat="1" ht="14" customHeight="1" x14ac:dyDescent="0.2">
      <c r="A346" s="119"/>
      <c r="B346" s="117"/>
      <c r="C346" s="92"/>
      <c r="D346" s="93"/>
      <c r="E346" s="94"/>
      <c r="F346" s="95"/>
      <c r="G346" s="96"/>
      <c r="H346" s="38"/>
      <c r="I346" s="21"/>
      <c r="J346" s="21"/>
      <c r="K346" s="21"/>
      <c r="L346" s="21"/>
      <c r="M346" s="21"/>
      <c r="N346" s="21"/>
      <c r="O346" s="21"/>
      <c r="P346" s="21"/>
      <c r="Q346" s="21"/>
      <c r="U346" s="18"/>
    </row>
    <row r="347" spans="1:21" s="8" customFormat="1" ht="28" customHeight="1" x14ac:dyDescent="0.2">
      <c r="A347" s="119"/>
      <c r="B347" s="117" t="s">
        <v>1210</v>
      </c>
      <c r="C347" s="92"/>
      <c r="D347" s="93"/>
      <c r="E347" s="94" t="s">
        <v>1</v>
      </c>
      <c r="F347" s="95"/>
      <c r="G347" s="96">
        <f>SUM(D347*F347)</f>
        <v>0</v>
      </c>
      <c r="H347" s="38"/>
      <c r="I347" s="21"/>
      <c r="J347" s="21"/>
      <c r="K347" s="21"/>
      <c r="L347" s="21"/>
      <c r="M347" s="21"/>
      <c r="N347" s="21"/>
      <c r="O347" s="21"/>
      <c r="P347" s="21"/>
      <c r="Q347" s="21"/>
      <c r="U347" s="18"/>
    </row>
    <row r="348" spans="1:21" s="8" customFormat="1" ht="14" customHeight="1" x14ac:dyDescent="0.2">
      <c r="A348" s="119"/>
      <c r="B348" s="188"/>
      <c r="C348" s="92"/>
      <c r="D348" s="93"/>
      <c r="E348" s="94"/>
      <c r="F348" s="95"/>
      <c r="G348" s="96"/>
      <c r="H348" s="38"/>
      <c r="I348" s="21"/>
      <c r="J348" s="21"/>
      <c r="K348" s="21"/>
      <c r="L348" s="21"/>
      <c r="M348" s="21"/>
      <c r="N348" s="21"/>
      <c r="O348" s="21"/>
      <c r="P348" s="21"/>
      <c r="Q348" s="21"/>
      <c r="U348" s="18"/>
    </row>
    <row r="349" spans="1:21" s="8" customFormat="1" ht="14" customHeight="1" x14ac:dyDescent="0.2">
      <c r="A349" s="119"/>
      <c r="B349" s="187" t="s">
        <v>1006</v>
      </c>
      <c r="C349" s="92"/>
      <c r="D349" s="93"/>
      <c r="E349" s="94"/>
      <c r="F349" s="95"/>
      <c r="G349" s="96"/>
      <c r="H349" s="38"/>
      <c r="I349" s="21"/>
      <c r="J349" s="21"/>
      <c r="K349" s="21"/>
      <c r="L349" s="21"/>
      <c r="M349" s="21"/>
      <c r="N349" s="21"/>
      <c r="O349" s="21"/>
      <c r="P349" s="21"/>
      <c r="Q349" s="21"/>
      <c r="U349" s="18"/>
    </row>
    <row r="350" spans="1:21" s="8" customFormat="1" ht="14" customHeight="1" x14ac:dyDescent="0.2">
      <c r="A350" s="119"/>
      <c r="B350" s="187"/>
      <c r="C350" s="92"/>
      <c r="D350" s="93"/>
      <c r="E350" s="94"/>
      <c r="F350" s="95"/>
      <c r="G350" s="96"/>
      <c r="H350" s="38"/>
      <c r="I350" s="21"/>
      <c r="J350" s="21"/>
      <c r="K350" s="21"/>
      <c r="L350" s="21"/>
      <c r="M350" s="21"/>
      <c r="N350" s="21"/>
      <c r="O350" s="21"/>
      <c r="P350" s="21"/>
      <c r="Q350" s="21"/>
      <c r="U350" s="18"/>
    </row>
    <row r="351" spans="1:21" s="8" customFormat="1" ht="31" customHeight="1" x14ac:dyDescent="0.2">
      <c r="A351" s="119"/>
      <c r="B351" s="117" t="s">
        <v>1200</v>
      </c>
      <c r="C351" s="92"/>
      <c r="D351" s="93">
        <v>4</v>
      </c>
      <c r="E351" s="94" t="s">
        <v>847</v>
      </c>
      <c r="F351" s="95"/>
      <c r="G351" s="96">
        <f>SUM(D351*F351)</f>
        <v>0</v>
      </c>
      <c r="H351" s="38"/>
      <c r="I351" s="21"/>
      <c r="J351" s="21"/>
      <c r="K351" s="21"/>
      <c r="L351" s="21"/>
      <c r="M351" s="21"/>
      <c r="N351" s="21"/>
      <c r="O351" s="21"/>
      <c r="P351" s="21"/>
      <c r="Q351" s="21"/>
      <c r="U351" s="18"/>
    </row>
    <row r="352" spans="1:21" s="8" customFormat="1" ht="14" customHeight="1" x14ac:dyDescent="0.2">
      <c r="A352" s="119"/>
      <c r="B352" s="117"/>
      <c r="C352" s="92"/>
      <c r="D352" s="93"/>
      <c r="E352" s="94"/>
      <c r="F352" s="95"/>
      <c r="G352" s="96"/>
      <c r="H352" s="38"/>
      <c r="I352" s="21"/>
      <c r="J352" s="21"/>
      <c r="K352" s="21"/>
      <c r="L352" s="21"/>
      <c r="M352" s="21"/>
      <c r="N352" s="21"/>
      <c r="O352" s="21"/>
      <c r="P352" s="21"/>
      <c r="Q352" s="21"/>
      <c r="U352" s="18"/>
    </row>
    <row r="353" spans="1:21" s="8" customFormat="1" ht="32" customHeight="1" x14ac:dyDescent="0.2">
      <c r="A353" s="119"/>
      <c r="B353" s="117" t="s">
        <v>1007</v>
      </c>
      <c r="C353" s="92"/>
      <c r="D353" s="93">
        <v>0.25</v>
      </c>
      <c r="E353" s="94" t="s">
        <v>877</v>
      </c>
      <c r="F353" s="95"/>
      <c r="G353" s="96">
        <f>SUM(D353*F353)</f>
        <v>0</v>
      </c>
      <c r="H353" s="38"/>
      <c r="I353" s="21"/>
      <c r="J353" s="21"/>
      <c r="K353" s="21"/>
      <c r="L353" s="21"/>
      <c r="M353" s="21"/>
      <c r="N353" s="21"/>
      <c r="O353" s="21"/>
      <c r="P353" s="21"/>
      <c r="Q353" s="21"/>
      <c r="U353" s="18"/>
    </row>
    <row r="354" spans="1:21" s="8" customFormat="1" ht="14" customHeight="1" x14ac:dyDescent="0.2">
      <c r="A354" s="119"/>
      <c r="B354" s="188"/>
      <c r="C354" s="92"/>
      <c r="D354" s="93"/>
      <c r="E354" s="94"/>
      <c r="F354" s="95"/>
      <c r="G354" s="96"/>
      <c r="H354" s="38"/>
      <c r="I354" s="21"/>
      <c r="J354" s="21"/>
      <c r="K354" s="21"/>
      <c r="L354" s="21"/>
      <c r="M354" s="21"/>
      <c r="N354" s="21"/>
      <c r="O354" s="21"/>
      <c r="P354" s="21"/>
      <c r="Q354" s="21"/>
      <c r="U354" s="18"/>
    </row>
    <row r="355" spans="1:21" s="8" customFormat="1" ht="14" customHeight="1" x14ac:dyDescent="0.2">
      <c r="A355" s="119"/>
      <c r="B355" s="187" t="s">
        <v>849</v>
      </c>
      <c r="C355" s="92"/>
      <c r="D355" s="93"/>
      <c r="E355" s="94"/>
      <c r="F355" s="95"/>
      <c r="G355" s="96"/>
      <c r="H355" s="38"/>
      <c r="I355" s="21"/>
      <c r="J355" s="21"/>
      <c r="K355" s="21"/>
      <c r="L355" s="21"/>
      <c r="M355" s="21"/>
      <c r="N355" s="21"/>
      <c r="O355" s="21"/>
      <c r="P355" s="21"/>
      <c r="Q355" s="21"/>
      <c r="U355" s="18"/>
    </row>
    <row r="356" spans="1:21" s="8" customFormat="1" ht="15" customHeight="1" x14ac:dyDescent="0.2">
      <c r="A356" s="119"/>
      <c r="B356" s="188"/>
      <c r="C356" s="92"/>
      <c r="D356" s="93"/>
      <c r="E356" s="94"/>
      <c r="F356" s="95"/>
      <c r="G356" s="96"/>
      <c r="H356" s="38"/>
      <c r="I356" s="21"/>
      <c r="J356" s="21"/>
      <c r="K356" s="21"/>
      <c r="L356" s="21"/>
      <c r="M356" s="21"/>
      <c r="N356" s="21"/>
      <c r="O356" s="21"/>
      <c r="P356" s="21"/>
      <c r="Q356" s="21"/>
      <c r="U356" s="18"/>
    </row>
    <row r="357" spans="1:21" s="8" customFormat="1" ht="41" customHeight="1" x14ac:dyDescent="0.2">
      <c r="A357" s="119"/>
      <c r="B357" s="117" t="s">
        <v>1011</v>
      </c>
      <c r="C357" s="92"/>
      <c r="D357" s="93">
        <v>7.7</v>
      </c>
      <c r="E357" s="94" t="s">
        <v>848</v>
      </c>
      <c r="F357" s="95"/>
      <c r="G357" s="96">
        <f>SUM(D357*F357)</f>
        <v>0</v>
      </c>
      <c r="H357" s="38"/>
      <c r="I357" s="21"/>
      <c r="J357" s="21"/>
      <c r="K357" s="21"/>
      <c r="L357" s="21"/>
      <c r="M357" s="21"/>
      <c r="N357" s="21"/>
      <c r="O357" s="21"/>
      <c r="P357" s="21"/>
      <c r="Q357" s="21"/>
      <c r="U357" s="18"/>
    </row>
    <row r="358" spans="1:21" s="8" customFormat="1" ht="15" customHeight="1" x14ac:dyDescent="0.2">
      <c r="A358" s="119"/>
      <c r="B358" s="188"/>
      <c r="C358" s="92"/>
      <c r="D358" s="93"/>
      <c r="E358" s="94"/>
      <c r="F358" s="95"/>
      <c r="G358" s="96"/>
      <c r="H358" s="38"/>
      <c r="I358" s="21"/>
      <c r="J358" s="21"/>
      <c r="K358" s="21"/>
      <c r="L358" s="21"/>
      <c r="M358" s="21"/>
      <c r="N358" s="21"/>
      <c r="O358" s="21"/>
      <c r="P358" s="21"/>
      <c r="Q358" s="21"/>
      <c r="U358" s="18"/>
    </row>
    <row r="359" spans="1:21" s="8" customFormat="1" ht="56" customHeight="1" x14ac:dyDescent="0.2">
      <c r="A359" s="119"/>
      <c r="B359" s="117" t="s">
        <v>1013</v>
      </c>
      <c r="C359" s="92"/>
      <c r="D359" s="93">
        <v>8</v>
      </c>
      <c r="E359" s="94" t="s">
        <v>847</v>
      </c>
      <c r="F359" s="95"/>
      <c r="G359" s="96">
        <f>SUM(D359*F359)</f>
        <v>0</v>
      </c>
      <c r="H359" s="38"/>
      <c r="I359" s="21"/>
      <c r="J359" s="21"/>
      <c r="K359" s="21"/>
      <c r="L359" s="21"/>
      <c r="M359" s="21"/>
      <c r="N359" s="21"/>
      <c r="O359" s="21"/>
      <c r="P359" s="21"/>
      <c r="Q359" s="21"/>
      <c r="U359" s="18"/>
    </row>
    <row r="360" spans="1:21" s="8" customFormat="1" ht="15" customHeight="1" x14ac:dyDescent="0.2">
      <c r="A360" s="119"/>
      <c r="B360" s="188"/>
      <c r="C360" s="92"/>
      <c r="D360" s="93"/>
      <c r="E360" s="94"/>
      <c r="F360" s="95"/>
      <c r="G360" s="96"/>
      <c r="H360" s="38"/>
      <c r="I360" s="21"/>
      <c r="J360" s="21"/>
      <c r="K360" s="21"/>
      <c r="L360" s="21"/>
      <c r="M360" s="21"/>
      <c r="N360" s="21"/>
      <c r="O360" s="21"/>
      <c r="P360" s="21"/>
      <c r="Q360" s="21"/>
      <c r="U360" s="18"/>
    </row>
    <row r="361" spans="1:21" s="8" customFormat="1" ht="57" customHeight="1" x14ac:dyDescent="0.2">
      <c r="A361" s="203"/>
      <c r="B361" s="117" t="s">
        <v>1012</v>
      </c>
      <c r="C361" s="92"/>
      <c r="D361" s="93">
        <v>8</v>
      </c>
      <c r="E361" s="94" t="s">
        <v>847</v>
      </c>
      <c r="F361" s="95"/>
      <c r="G361" s="96">
        <f>SUM(D361*F361)</f>
        <v>0</v>
      </c>
      <c r="H361" s="38"/>
      <c r="I361" s="21"/>
      <c r="J361" s="21"/>
      <c r="K361" s="21"/>
      <c r="L361" s="21"/>
      <c r="M361" s="21"/>
      <c r="N361" s="21"/>
      <c r="O361" s="21"/>
      <c r="P361" s="21"/>
      <c r="Q361" s="21"/>
      <c r="U361" s="18"/>
    </row>
    <row r="362" spans="1:21" s="8" customFormat="1" ht="15" customHeight="1" x14ac:dyDescent="0.2">
      <c r="A362" s="119"/>
      <c r="B362" s="188"/>
      <c r="C362" s="92"/>
      <c r="D362" s="93"/>
      <c r="E362" s="94"/>
      <c r="F362" s="95"/>
      <c r="G362" s="96"/>
      <c r="H362" s="38"/>
      <c r="I362" s="21"/>
      <c r="J362" s="21"/>
      <c r="K362" s="21"/>
      <c r="L362" s="21"/>
      <c r="M362" s="21"/>
      <c r="N362" s="21"/>
      <c r="O362" s="21"/>
      <c r="P362" s="21"/>
      <c r="Q362" s="21"/>
      <c r="U362" s="18"/>
    </row>
    <row r="363" spans="1:21" s="8" customFormat="1" ht="29" customHeight="1" x14ac:dyDescent="0.2">
      <c r="A363" s="119"/>
      <c r="B363" s="117" t="s">
        <v>1010</v>
      </c>
      <c r="C363" s="92"/>
      <c r="D363" s="93"/>
      <c r="E363" s="94" t="s">
        <v>1</v>
      </c>
      <c r="F363" s="95"/>
      <c r="G363" s="96">
        <f>SUM(D363*F363)</f>
        <v>0</v>
      </c>
      <c r="H363" s="38"/>
      <c r="I363" s="21"/>
      <c r="J363" s="21"/>
      <c r="K363" s="21"/>
      <c r="L363" s="21"/>
      <c r="M363" s="21"/>
      <c r="N363" s="21"/>
      <c r="O363" s="21"/>
      <c r="P363" s="21"/>
      <c r="Q363" s="21"/>
      <c r="U363" s="18"/>
    </row>
    <row r="364" spans="1:21" s="8" customFormat="1" ht="15" customHeight="1" x14ac:dyDescent="0.2">
      <c r="A364" s="119"/>
      <c r="B364" s="188"/>
      <c r="C364" s="92"/>
      <c r="D364" s="93"/>
      <c r="E364" s="94"/>
      <c r="F364" s="95"/>
      <c r="G364" s="96"/>
      <c r="H364" s="38"/>
      <c r="I364" s="21"/>
      <c r="J364" s="21"/>
      <c r="K364" s="21"/>
      <c r="L364" s="21"/>
      <c r="M364" s="21"/>
      <c r="N364" s="21"/>
      <c r="O364" s="21"/>
      <c r="P364" s="21"/>
      <c r="Q364" s="21"/>
      <c r="U364" s="18"/>
    </row>
    <row r="365" spans="1:21" s="8" customFormat="1" ht="56" customHeight="1" x14ac:dyDescent="0.2">
      <c r="A365" s="119"/>
      <c r="B365" s="117" t="s">
        <v>1002</v>
      </c>
      <c r="C365" s="92"/>
      <c r="D365" s="93"/>
      <c r="E365" s="94" t="s">
        <v>1</v>
      </c>
      <c r="F365" s="95"/>
      <c r="G365" s="96">
        <f>SUM(D365*F365)</f>
        <v>0</v>
      </c>
      <c r="H365" s="38"/>
      <c r="I365" s="21"/>
      <c r="J365" s="21"/>
      <c r="K365" s="21"/>
      <c r="L365" s="21"/>
      <c r="M365" s="21"/>
      <c r="N365" s="21"/>
      <c r="O365" s="21"/>
      <c r="P365" s="21"/>
      <c r="Q365" s="21"/>
      <c r="U365" s="18"/>
    </row>
    <row r="366" spans="1:21" s="8" customFormat="1" ht="15" customHeight="1" x14ac:dyDescent="0.2">
      <c r="A366" s="119"/>
      <c r="B366" s="188"/>
      <c r="C366" s="92"/>
      <c r="D366" s="93"/>
      <c r="E366" s="94"/>
      <c r="F366" s="95"/>
      <c r="G366" s="96"/>
      <c r="H366" s="38"/>
      <c r="I366" s="21"/>
      <c r="J366" s="21"/>
      <c r="K366" s="21"/>
      <c r="L366" s="21"/>
      <c r="M366" s="21"/>
      <c r="N366" s="21"/>
      <c r="O366" s="21"/>
      <c r="P366" s="21"/>
      <c r="Q366" s="21"/>
      <c r="U366" s="18"/>
    </row>
    <row r="367" spans="1:21" s="8" customFormat="1" ht="14" customHeight="1" x14ac:dyDescent="0.2">
      <c r="A367" s="119"/>
      <c r="B367" s="187" t="s">
        <v>1005</v>
      </c>
      <c r="C367" s="92"/>
      <c r="D367" s="93"/>
      <c r="E367" s="94"/>
      <c r="F367" s="200"/>
      <c r="G367" s="202"/>
      <c r="H367" s="38"/>
      <c r="I367" s="21"/>
      <c r="J367" s="21"/>
      <c r="K367" s="21"/>
      <c r="L367" s="21"/>
      <c r="M367" s="21"/>
      <c r="N367" s="21"/>
      <c r="O367" s="21"/>
      <c r="P367" s="21"/>
      <c r="Q367" s="21"/>
      <c r="U367" s="18"/>
    </row>
    <row r="368" spans="1:21" s="8" customFormat="1" ht="14" customHeight="1" x14ac:dyDescent="0.2">
      <c r="A368" s="119"/>
      <c r="B368" s="187"/>
      <c r="C368" s="92"/>
      <c r="D368" s="93"/>
      <c r="E368" s="94"/>
      <c r="F368" s="200"/>
      <c r="G368" s="202"/>
      <c r="H368" s="38"/>
      <c r="I368" s="21"/>
      <c r="J368" s="21"/>
      <c r="K368" s="21"/>
      <c r="L368" s="21"/>
      <c r="M368" s="21"/>
      <c r="N368" s="21"/>
      <c r="O368" s="21"/>
      <c r="P368" s="21"/>
      <c r="Q368" s="21"/>
      <c r="U368" s="18"/>
    </row>
    <row r="369" spans="1:21" s="8" customFormat="1" ht="55" customHeight="1" x14ac:dyDescent="0.2">
      <c r="A369" s="119"/>
      <c r="B369" s="188" t="s">
        <v>1027</v>
      </c>
      <c r="C369" s="92"/>
      <c r="D369" s="93"/>
      <c r="E369" s="94" t="s">
        <v>1</v>
      </c>
      <c r="F369" s="200"/>
      <c r="G369" s="96">
        <f>SUM(D369*F369)</f>
        <v>0</v>
      </c>
      <c r="H369" s="38"/>
      <c r="I369" s="21"/>
      <c r="J369" s="21"/>
      <c r="K369" s="21"/>
      <c r="L369" s="21"/>
      <c r="M369" s="21"/>
      <c r="N369" s="21"/>
      <c r="O369" s="21"/>
      <c r="P369" s="21"/>
      <c r="Q369" s="21"/>
      <c r="U369" s="18"/>
    </row>
    <row r="370" spans="1:21" s="8" customFormat="1" ht="14" customHeight="1" x14ac:dyDescent="0.2">
      <c r="A370" s="119"/>
      <c r="B370" s="187"/>
      <c r="C370" s="92"/>
      <c r="D370" s="93"/>
      <c r="E370" s="94"/>
      <c r="F370" s="200"/>
      <c r="G370" s="202"/>
      <c r="H370" s="38"/>
      <c r="I370" s="21"/>
      <c r="J370" s="21"/>
      <c r="K370" s="21"/>
      <c r="L370" s="21"/>
      <c r="M370" s="21"/>
      <c r="N370" s="21"/>
      <c r="O370" s="21"/>
      <c r="P370" s="21"/>
      <c r="Q370" s="21"/>
      <c r="U370" s="18"/>
    </row>
    <row r="371" spans="1:21" s="8" customFormat="1" ht="14" customHeight="1" x14ac:dyDescent="0.2">
      <c r="A371" s="119"/>
      <c r="B371" s="187" t="s">
        <v>940</v>
      </c>
      <c r="C371" s="92"/>
      <c r="D371" s="93"/>
      <c r="E371" s="94"/>
      <c r="F371" s="200"/>
      <c r="G371" s="202"/>
      <c r="H371" s="38"/>
      <c r="I371" s="21"/>
      <c r="J371" s="21"/>
      <c r="K371" s="21"/>
      <c r="L371" s="21"/>
      <c r="M371" s="21"/>
      <c r="N371" s="21"/>
      <c r="O371" s="21"/>
      <c r="P371" s="21"/>
      <c r="Q371" s="21"/>
      <c r="U371" s="18"/>
    </row>
    <row r="372" spans="1:21" s="8" customFormat="1" ht="14" customHeight="1" x14ac:dyDescent="0.2">
      <c r="A372" s="119"/>
      <c r="B372" s="187"/>
      <c r="C372" s="92"/>
      <c r="D372" s="93"/>
      <c r="E372" s="94"/>
      <c r="F372" s="200"/>
      <c r="G372" s="202"/>
      <c r="H372" s="38"/>
      <c r="I372" s="21"/>
      <c r="J372" s="21"/>
      <c r="K372" s="21"/>
      <c r="L372" s="21"/>
      <c r="M372" s="21"/>
      <c r="N372" s="21"/>
      <c r="O372" s="21"/>
      <c r="P372" s="21"/>
      <c r="Q372" s="21"/>
      <c r="U372" s="18"/>
    </row>
    <row r="373" spans="1:21" s="8" customFormat="1" ht="43" customHeight="1" x14ac:dyDescent="0.2">
      <c r="A373" s="119"/>
      <c r="B373" s="117" t="s">
        <v>1211</v>
      </c>
      <c r="C373" s="92"/>
      <c r="D373" s="93">
        <v>2</v>
      </c>
      <c r="E373" s="94" t="s">
        <v>847</v>
      </c>
      <c r="F373" s="200"/>
      <c r="G373" s="96">
        <f>SUM(D373*F373)</f>
        <v>0</v>
      </c>
      <c r="H373" s="38"/>
      <c r="I373" s="21"/>
      <c r="J373" s="21"/>
      <c r="K373" s="21"/>
      <c r="L373" s="21"/>
      <c r="M373" s="21"/>
      <c r="N373" s="21"/>
      <c r="O373" s="21"/>
      <c r="P373" s="21"/>
      <c r="Q373" s="21"/>
      <c r="U373" s="18"/>
    </row>
    <row r="374" spans="1:21" s="8" customFormat="1" ht="14" customHeight="1" x14ac:dyDescent="0.2">
      <c r="A374" s="119"/>
      <c r="B374" s="187"/>
      <c r="C374" s="92"/>
      <c r="D374" s="93"/>
      <c r="E374" s="94"/>
      <c r="F374" s="200"/>
      <c r="G374" s="202"/>
      <c r="H374" s="38"/>
      <c r="I374" s="21"/>
      <c r="J374" s="21"/>
      <c r="K374" s="21"/>
      <c r="L374" s="21"/>
      <c r="M374" s="21"/>
      <c r="N374" s="21"/>
      <c r="O374" s="21"/>
      <c r="P374" s="21"/>
      <c r="Q374" s="21"/>
      <c r="U374" s="18"/>
    </row>
    <row r="375" spans="1:21" s="8" customFormat="1" ht="14" customHeight="1" x14ac:dyDescent="0.2">
      <c r="A375" s="119"/>
      <c r="B375" s="117" t="s">
        <v>1015</v>
      </c>
      <c r="C375" s="92"/>
      <c r="D375" s="93">
        <v>2</v>
      </c>
      <c r="E375" s="94" t="s">
        <v>847</v>
      </c>
      <c r="F375" s="200"/>
      <c r="G375" s="96">
        <f>SUM(D375*F375)</f>
        <v>0</v>
      </c>
      <c r="H375" s="38"/>
      <c r="I375" s="21"/>
      <c r="J375" s="21"/>
      <c r="K375" s="21"/>
      <c r="L375" s="21"/>
      <c r="M375" s="21"/>
      <c r="N375" s="21"/>
      <c r="O375" s="21"/>
      <c r="P375" s="21"/>
      <c r="Q375" s="21"/>
      <c r="U375" s="18"/>
    </row>
    <row r="376" spans="1:21" s="8" customFormat="1" ht="14" customHeight="1" x14ac:dyDescent="0.2">
      <c r="A376" s="119"/>
      <c r="B376" s="187"/>
      <c r="C376" s="92"/>
      <c r="D376" s="93"/>
      <c r="E376" s="94"/>
      <c r="F376" s="200"/>
      <c r="G376" s="202"/>
      <c r="H376" s="38"/>
      <c r="I376" s="21"/>
      <c r="J376" s="21"/>
      <c r="K376" s="21"/>
      <c r="L376" s="21"/>
      <c r="M376" s="21"/>
      <c r="N376" s="21"/>
      <c r="O376" s="21"/>
      <c r="P376" s="21"/>
      <c r="Q376" s="21"/>
      <c r="U376" s="18"/>
    </row>
    <row r="377" spans="1:21" s="8" customFormat="1" ht="14" customHeight="1" x14ac:dyDescent="0.2">
      <c r="A377" s="119"/>
      <c r="B377" s="187" t="s">
        <v>952</v>
      </c>
      <c r="C377" s="92"/>
      <c r="D377" s="93"/>
      <c r="E377" s="94"/>
      <c r="F377" s="200"/>
      <c r="G377" s="202"/>
      <c r="H377" s="38"/>
      <c r="I377" s="21"/>
      <c r="J377" s="21"/>
      <c r="K377" s="21"/>
      <c r="L377" s="21"/>
      <c r="M377" s="21"/>
      <c r="N377" s="21"/>
      <c r="O377" s="21"/>
      <c r="P377" s="21"/>
      <c r="Q377" s="21"/>
      <c r="U377" s="18"/>
    </row>
    <row r="378" spans="1:21" s="8" customFormat="1" ht="14" customHeight="1" x14ac:dyDescent="0.2">
      <c r="A378" s="119"/>
      <c r="B378" s="117"/>
      <c r="C378" s="92"/>
      <c r="D378" s="93"/>
      <c r="E378" s="94"/>
      <c r="F378" s="200"/>
      <c r="G378" s="202"/>
      <c r="H378" s="38"/>
      <c r="I378" s="21"/>
      <c r="J378" s="21"/>
      <c r="K378" s="21"/>
      <c r="L378" s="21"/>
      <c r="M378" s="21"/>
      <c r="N378" s="21"/>
      <c r="O378" s="21"/>
      <c r="P378" s="21"/>
      <c r="Q378" s="21"/>
      <c r="U378" s="18"/>
    </row>
    <row r="379" spans="1:21" s="8" customFormat="1" ht="30" customHeight="1" x14ac:dyDescent="0.2">
      <c r="A379" s="119"/>
      <c r="B379" s="117" t="s">
        <v>1016</v>
      </c>
      <c r="C379" s="92"/>
      <c r="D379" s="93">
        <v>1</v>
      </c>
      <c r="E379" s="94" t="s">
        <v>847</v>
      </c>
      <c r="F379" s="200"/>
      <c r="G379" s="96">
        <f>SUM(D379*F379)</f>
        <v>0</v>
      </c>
      <c r="H379" s="38"/>
      <c r="I379" s="21"/>
      <c r="J379" s="21"/>
      <c r="K379" s="21"/>
      <c r="L379" s="21"/>
      <c r="M379" s="21"/>
      <c r="N379" s="21"/>
      <c r="O379" s="21"/>
      <c r="P379" s="21"/>
      <c r="Q379" s="21"/>
      <c r="U379" s="18"/>
    </row>
    <row r="380" spans="1:21" s="8" customFormat="1" ht="14" customHeight="1" x14ac:dyDescent="0.2">
      <c r="A380" s="119"/>
      <c r="B380" s="117"/>
      <c r="C380" s="92"/>
      <c r="D380" s="93"/>
      <c r="E380" s="94"/>
      <c r="F380" s="200"/>
      <c r="G380" s="202"/>
      <c r="H380" s="38"/>
      <c r="I380" s="21"/>
      <c r="J380" s="21"/>
      <c r="K380" s="21"/>
      <c r="L380" s="21"/>
      <c r="M380" s="21"/>
      <c r="N380" s="21"/>
      <c r="O380" s="21"/>
      <c r="P380" s="21"/>
      <c r="Q380" s="21"/>
      <c r="U380" s="18"/>
    </row>
    <row r="381" spans="1:21" s="8" customFormat="1" ht="14" customHeight="1" x14ac:dyDescent="0.2">
      <c r="A381" s="119"/>
      <c r="B381" s="187" t="s">
        <v>1017</v>
      </c>
      <c r="C381" s="92"/>
      <c r="D381" s="93"/>
      <c r="E381" s="94"/>
      <c r="F381" s="200"/>
      <c r="G381" s="202"/>
      <c r="H381" s="38"/>
      <c r="I381" s="21"/>
      <c r="J381" s="21"/>
      <c r="K381" s="21"/>
      <c r="L381" s="21"/>
      <c r="M381" s="21"/>
      <c r="N381" s="21"/>
      <c r="O381" s="21"/>
      <c r="P381" s="21"/>
      <c r="Q381" s="21"/>
      <c r="U381" s="18"/>
    </row>
    <row r="382" spans="1:21" s="8" customFormat="1" ht="14" customHeight="1" x14ac:dyDescent="0.2">
      <c r="A382" s="119"/>
      <c r="B382" s="117"/>
      <c r="C382" s="92"/>
      <c r="D382" s="93"/>
      <c r="E382" s="94"/>
      <c r="F382" s="200"/>
      <c r="G382" s="202"/>
      <c r="H382" s="38"/>
      <c r="I382" s="21"/>
      <c r="J382" s="21"/>
      <c r="K382" s="21"/>
      <c r="L382" s="21"/>
      <c r="M382" s="21"/>
      <c r="N382" s="21"/>
      <c r="O382" s="21"/>
      <c r="P382" s="21"/>
      <c r="Q382" s="21"/>
      <c r="U382" s="18"/>
    </row>
    <row r="383" spans="1:21" s="8" customFormat="1" ht="44" customHeight="1" x14ac:dyDescent="0.2">
      <c r="A383" s="119"/>
      <c r="B383" s="117" t="s">
        <v>1014</v>
      </c>
      <c r="C383" s="92"/>
      <c r="D383" s="93"/>
      <c r="E383" s="94" t="s">
        <v>1</v>
      </c>
      <c r="F383" s="200"/>
      <c r="G383" s="201">
        <v>500</v>
      </c>
      <c r="H383" s="38"/>
      <c r="I383" s="21"/>
      <c r="J383" s="21"/>
      <c r="K383" s="21"/>
      <c r="L383" s="21"/>
      <c r="M383" s="21"/>
      <c r="N383" s="21"/>
      <c r="O383" s="21"/>
      <c r="P383" s="21"/>
      <c r="Q383" s="21"/>
      <c r="U383" s="18"/>
    </row>
    <row r="384" spans="1:21" s="8" customFormat="1" ht="14" customHeight="1" x14ac:dyDescent="0.2">
      <c r="A384" s="119"/>
      <c r="B384" s="117"/>
      <c r="C384" s="92"/>
      <c r="D384" s="93"/>
      <c r="E384" s="94"/>
      <c r="F384" s="95"/>
      <c r="G384" s="96"/>
      <c r="H384" s="38"/>
      <c r="I384" s="21"/>
      <c r="J384" s="21"/>
      <c r="K384" s="21"/>
      <c r="L384" s="21"/>
      <c r="M384" s="21"/>
      <c r="N384" s="21"/>
      <c r="O384" s="21"/>
      <c r="P384" s="21"/>
      <c r="Q384" s="21"/>
      <c r="U384" s="18"/>
    </row>
    <row r="385" spans="1:21" s="8" customFormat="1" ht="14" customHeight="1" x14ac:dyDescent="0.2">
      <c r="A385" s="119"/>
      <c r="B385" s="184" t="s">
        <v>1161</v>
      </c>
      <c r="C385" s="92"/>
      <c r="D385" s="93"/>
      <c r="E385" s="94"/>
      <c r="F385" s="95"/>
      <c r="G385" s="96"/>
      <c r="H385" s="38"/>
      <c r="I385" s="21"/>
      <c r="J385" s="21"/>
      <c r="K385" s="21"/>
      <c r="L385" s="21"/>
      <c r="M385" s="21"/>
      <c r="N385" s="21"/>
      <c r="O385" s="21"/>
      <c r="P385" s="21"/>
      <c r="Q385" s="21"/>
      <c r="U385" s="18"/>
    </row>
    <row r="386" spans="1:21" s="8" customFormat="1" ht="14" customHeight="1" x14ac:dyDescent="0.2">
      <c r="A386" s="119"/>
      <c r="B386" s="184"/>
      <c r="C386" s="92"/>
      <c r="D386" s="93"/>
      <c r="E386" s="94"/>
      <c r="F386" s="95"/>
      <c r="G386" s="96"/>
      <c r="H386" s="38"/>
      <c r="I386" s="21"/>
      <c r="J386" s="21"/>
      <c r="K386" s="21"/>
      <c r="L386" s="21"/>
      <c r="M386" s="21"/>
      <c r="N386" s="21"/>
      <c r="O386" s="21"/>
      <c r="P386" s="21"/>
      <c r="Q386" s="21"/>
      <c r="U386" s="18"/>
    </row>
    <row r="387" spans="1:21" s="8" customFormat="1" ht="14" customHeight="1" x14ac:dyDescent="0.2">
      <c r="A387" s="119"/>
      <c r="B387" s="187" t="s">
        <v>978</v>
      </c>
      <c r="C387" s="92"/>
      <c r="D387" s="93"/>
      <c r="E387" s="94"/>
      <c r="F387" s="95"/>
      <c r="G387" s="96"/>
      <c r="H387" s="38"/>
      <c r="I387" s="21"/>
      <c r="J387" s="21"/>
      <c r="K387" s="21"/>
      <c r="L387" s="21"/>
      <c r="M387" s="21"/>
      <c r="N387" s="21"/>
      <c r="O387" s="21"/>
      <c r="P387" s="21"/>
      <c r="Q387" s="21"/>
      <c r="U387" s="18"/>
    </row>
    <row r="388" spans="1:21" s="8" customFormat="1" ht="14" customHeight="1" x14ac:dyDescent="0.2">
      <c r="A388" s="119"/>
      <c r="B388" s="187"/>
      <c r="C388" s="92"/>
      <c r="D388" s="93"/>
      <c r="E388" s="94"/>
      <c r="F388" s="95"/>
      <c r="G388" s="96"/>
      <c r="H388" s="38"/>
      <c r="I388" s="21"/>
      <c r="J388" s="21"/>
      <c r="K388" s="21"/>
      <c r="L388" s="21"/>
      <c r="M388" s="21"/>
      <c r="N388" s="21"/>
      <c r="O388" s="21"/>
      <c r="P388" s="21"/>
      <c r="Q388" s="21"/>
      <c r="U388" s="18"/>
    </row>
    <row r="389" spans="1:21" s="8" customFormat="1" ht="55" customHeight="1" x14ac:dyDescent="0.2">
      <c r="A389" s="119"/>
      <c r="B389" s="117" t="s">
        <v>1164</v>
      </c>
      <c r="C389" s="92"/>
      <c r="D389" s="93">
        <v>3</v>
      </c>
      <c r="E389" s="94" t="s">
        <v>847</v>
      </c>
      <c r="F389" s="95"/>
      <c r="G389" s="96">
        <f>SUM(D389*F389)</f>
        <v>0</v>
      </c>
      <c r="H389" s="38"/>
      <c r="I389" s="21"/>
      <c r="J389" s="21"/>
      <c r="K389" s="21"/>
      <c r="L389" s="21"/>
      <c r="M389" s="21"/>
      <c r="N389" s="21"/>
      <c r="O389" s="21"/>
      <c r="P389" s="21"/>
      <c r="Q389" s="21"/>
      <c r="U389" s="18"/>
    </row>
    <row r="390" spans="1:21" s="8" customFormat="1" ht="14" customHeight="1" x14ac:dyDescent="0.2">
      <c r="A390" s="119"/>
      <c r="B390" s="187"/>
      <c r="C390" s="92"/>
      <c r="D390" s="93"/>
      <c r="E390" s="94"/>
      <c r="F390" s="95"/>
      <c r="G390" s="96"/>
      <c r="H390" s="38"/>
      <c r="I390" s="21"/>
      <c r="J390" s="21"/>
      <c r="K390" s="21"/>
      <c r="L390" s="21"/>
      <c r="M390" s="21"/>
      <c r="N390" s="21"/>
      <c r="O390" s="21"/>
      <c r="P390" s="21"/>
      <c r="Q390" s="21"/>
      <c r="U390" s="18"/>
    </row>
    <row r="391" spans="1:21" s="8" customFormat="1" ht="14" customHeight="1" x14ac:dyDescent="0.2">
      <c r="A391" s="119"/>
      <c r="B391" s="187" t="s">
        <v>1160</v>
      </c>
      <c r="C391" s="92"/>
      <c r="D391" s="93"/>
      <c r="E391" s="94"/>
      <c r="F391" s="95"/>
      <c r="G391" s="96"/>
      <c r="H391" s="38"/>
      <c r="I391" s="21"/>
      <c r="J391" s="21"/>
      <c r="K391" s="21"/>
      <c r="L391" s="21"/>
      <c r="M391" s="21"/>
      <c r="N391" s="21"/>
      <c r="O391" s="21"/>
      <c r="P391" s="21"/>
      <c r="Q391" s="21"/>
      <c r="U391" s="18"/>
    </row>
    <row r="392" spans="1:21" s="8" customFormat="1" ht="14" customHeight="1" x14ac:dyDescent="0.2">
      <c r="A392" s="119"/>
      <c r="B392" s="187"/>
      <c r="C392" s="92"/>
      <c r="D392" s="93"/>
      <c r="E392" s="94"/>
      <c r="F392" s="95"/>
      <c r="G392" s="96"/>
      <c r="H392" s="38"/>
      <c r="I392" s="21"/>
      <c r="J392" s="21"/>
      <c r="K392" s="21"/>
      <c r="L392" s="21"/>
      <c r="M392" s="21"/>
      <c r="N392" s="21"/>
      <c r="O392" s="21"/>
      <c r="P392" s="21"/>
      <c r="Q392" s="21"/>
      <c r="U392" s="18"/>
    </row>
    <row r="393" spans="1:21" s="8" customFormat="1" ht="43" customHeight="1" x14ac:dyDescent="0.2">
      <c r="A393" s="119"/>
      <c r="B393" s="117" t="s">
        <v>1175</v>
      </c>
      <c r="C393" s="92"/>
      <c r="D393" s="93"/>
      <c r="E393" s="94" t="s">
        <v>1</v>
      </c>
      <c r="F393" s="95"/>
      <c r="G393" s="96">
        <f>SUM(D393*F393)</f>
        <v>0</v>
      </c>
      <c r="H393" s="38"/>
      <c r="I393" s="21"/>
      <c r="J393" s="21"/>
      <c r="K393" s="21"/>
      <c r="L393" s="21"/>
      <c r="M393" s="21"/>
      <c r="N393" s="21"/>
      <c r="O393" s="21"/>
      <c r="P393" s="21"/>
      <c r="Q393" s="21"/>
      <c r="U393" s="18"/>
    </row>
    <row r="394" spans="1:21" s="8" customFormat="1" ht="14" customHeight="1" x14ac:dyDescent="0.2">
      <c r="A394" s="119"/>
      <c r="B394" s="187"/>
      <c r="C394" s="92"/>
      <c r="D394" s="93"/>
      <c r="E394" s="94"/>
      <c r="F394" s="95"/>
      <c r="G394" s="96"/>
      <c r="H394" s="38"/>
      <c r="I394" s="21"/>
      <c r="J394" s="21"/>
      <c r="K394" s="21"/>
      <c r="L394" s="21"/>
      <c r="M394" s="21"/>
      <c r="N394" s="21"/>
      <c r="O394" s="21"/>
      <c r="P394" s="21"/>
      <c r="Q394" s="21"/>
      <c r="U394" s="18"/>
    </row>
    <row r="395" spans="1:21" s="8" customFormat="1" ht="14" customHeight="1" x14ac:dyDescent="0.2">
      <c r="A395" s="119"/>
      <c r="B395" s="117"/>
      <c r="C395" s="92"/>
      <c r="D395" s="93"/>
      <c r="E395" s="94"/>
      <c r="F395" s="95"/>
      <c r="G395" s="96"/>
      <c r="H395" s="38"/>
      <c r="I395" s="21"/>
      <c r="J395" s="21"/>
      <c r="K395" s="21"/>
      <c r="L395" s="21"/>
      <c r="M395" s="21"/>
      <c r="N395" s="21"/>
      <c r="O395" s="21"/>
      <c r="P395" s="21"/>
      <c r="Q395" s="21"/>
      <c r="U395" s="18"/>
    </row>
    <row r="396" spans="1:21" s="8" customFormat="1" ht="14" customHeight="1" x14ac:dyDescent="0.2">
      <c r="A396" s="119"/>
      <c r="B396" s="184" t="s">
        <v>974</v>
      </c>
      <c r="C396" s="92"/>
      <c r="D396" s="93"/>
      <c r="E396" s="94"/>
      <c r="F396" s="95"/>
      <c r="G396" s="96"/>
      <c r="H396" s="38"/>
      <c r="I396" s="21"/>
      <c r="J396" s="21"/>
      <c r="K396" s="21"/>
      <c r="L396" s="21"/>
      <c r="M396" s="21"/>
      <c r="N396" s="21"/>
      <c r="O396" s="21"/>
      <c r="P396" s="21"/>
      <c r="Q396" s="21"/>
      <c r="U396" s="18"/>
    </row>
    <row r="397" spans="1:21" s="8" customFormat="1" ht="14" customHeight="1" x14ac:dyDescent="0.2">
      <c r="A397" s="119"/>
      <c r="B397" s="184"/>
      <c r="C397" s="92"/>
      <c r="D397" s="93"/>
      <c r="E397" s="94"/>
      <c r="F397" s="95"/>
      <c r="G397" s="96"/>
      <c r="H397" s="38"/>
      <c r="I397" s="21"/>
      <c r="J397" s="21"/>
      <c r="K397" s="21"/>
      <c r="L397" s="21"/>
      <c r="M397" s="21"/>
      <c r="N397" s="21"/>
      <c r="O397" s="21"/>
      <c r="P397" s="21"/>
      <c r="Q397" s="21"/>
      <c r="U397" s="18"/>
    </row>
    <row r="398" spans="1:21" s="8" customFormat="1" ht="14" customHeight="1" x14ac:dyDescent="0.2">
      <c r="A398" s="119"/>
      <c r="B398" s="187" t="s">
        <v>1134</v>
      </c>
      <c r="C398" s="92"/>
      <c r="D398" s="93"/>
      <c r="E398" s="94"/>
      <c r="F398" s="95"/>
      <c r="G398" s="96"/>
      <c r="H398" s="38"/>
      <c r="I398" s="21"/>
      <c r="J398" s="21"/>
      <c r="K398" s="21"/>
      <c r="L398" s="21"/>
      <c r="M398" s="21"/>
      <c r="N398" s="21"/>
      <c r="O398" s="21"/>
      <c r="P398" s="21"/>
      <c r="Q398" s="21"/>
      <c r="U398" s="18"/>
    </row>
    <row r="399" spans="1:21" s="8" customFormat="1" ht="14" customHeight="1" x14ac:dyDescent="0.2">
      <c r="A399" s="119"/>
      <c r="B399" s="187"/>
      <c r="C399" s="92"/>
      <c r="D399" s="93"/>
      <c r="E399" s="94"/>
      <c r="F399" s="95"/>
      <c r="G399" s="96"/>
      <c r="H399" s="38"/>
      <c r="I399" s="21"/>
      <c r="J399" s="21"/>
      <c r="K399" s="21"/>
      <c r="L399" s="21"/>
      <c r="M399" s="21"/>
      <c r="N399" s="21"/>
      <c r="O399" s="21"/>
      <c r="P399" s="21"/>
      <c r="Q399" s="21"/>
      <c r="U399" s="18"/>
    </row>
    <row r="400" spans="1:21" s="8" customFormat="1" ht="43" customHeight="1" x14ac:dyDescent="0.2">
      <c r="A400" s="119"/>
      <c r="B400" s="117" t="s">
        <v>1176</v>
      </c>
      <c r="C400" s="92"/>
      <c r="D400" s="93"/>
      <c r="E400" s="94" t="s">
        <v>1</v>
      </c>
      <c r="F400" s="95"/>
      <c r="G400" s="96">
        <f>SUM(D400*F400)</f>
        <v>0</v>
      </c>
      <c r="H400" s="38"/>
      <c r="I400" s="21"/>
      <c r="J400" s="21"/>
      <c r="K400" s="21"/>
      <c r="L400" s="21"/>
      <c r="M400" s="21"/>
      <c r="N400" s="21"/>
      <c r="O400" s="21"/>
      <c r="P400" s="21"/>
      <c r="Q400" s="21"/>
      <c r="U400" s="18"/>
    </row>
    <row r="401" spans="1:21" s="8" customFormat="1" ht="14" customHeight="1" x14ac:dyDescent="0.2">
      <c r="A401" s="119"/>
      <c r="B401" s="187"/>
      <c r="C401" s="92"/>
      <c r="D401" s="93"/>
      <c r="E401" s="94"/>
      <c r="F401" s="95"/>
      <c r="G401" s="96"/>
      <c r="H401" s="38"/>
      <c r="I401" s="21"/>
      <c r="J401" s="21"/>
      <c r="K401" s="21"/>
      <c r="L401" s="21"/>
      <c r="M401" s="21"/>
      <c r="N401" s="21"/>
      <c r="O401" s="21"/>
      <c r="P401" s="21"/>
      <c r="Q401" s="21"/>
      <c r="U401" s="18"/>
    </row>
    <row r="402" spans="1:21" s="8" customFormat="1" ht="31" customHeight="1" x14ac:dyDescent="0.2">
      <c r="A402" s="119"/>
      <c r="B402" s="117" t="s">
        <v>1133</v>
      </c>
      <c r="C402" s="92"/>
      <c r="D402" s="93"/>
      <c r="E402" s="94" t="s">
        <v>1</v>
      </c>
      <c r="F402" s="95"/>
      <c r="G402" s="107">
        <v>350</v>
      </c>
      <c r="H402" s="38"/>
      <c r="I402" s="21"/>
      <c r="J402" s="21"/>
      <c r="K402" s="21"/>
      <c r="L402" s="21"/>
      <c r="M402" s="21"/>
      <c r="N402" s="21"/>
      <c r="O402" s="21"/>
      <c r="P402" s="21"/>
      <c r="Q402" s="21"/>
      <c r="U402" s="18"/>
    </row>
    <row r="403" spans="1:21" s="8" customFormat="1" ht="14" customHeight="1" x14ac:dyDescent="0.2">
      <c r="A403" s="119"/>
      <c r="B403" s="187"/>
      <c r="C403" s="92"/>
      <c r="D403" s="93"/>
      <c r="E403" s="94"/>
      <c r="F403" s="95"/>
      <c r="G403" s="96"/>
      <c r="H403" s="38"/>
      <c r="I403" s="21"/>
      <c r="J403" s="21"/>
      <c r="K403" s="21"/>
      <c r="L403" s="21"/>
      <c r="M403" s="21"/>
      <c r="N403" s="21"/>
      <c r="O403" s="21"/>
      <c r="P403" s="21"/>
      <c r="Q403" s="21"/>
      <c r="U403" s="18"/>
    </row>
    <row r="404" spans="1:21" s="8" customFormat="1" ht="14" customHeight="1" x14ac:dyDescent="0.2">
      <c r="A404" s="119"/>
      <c r="B404" s="187" t="s">
        <v>1135</v>
      </c>
      <c r="C404" s="92"/>
      <c r="D404" s="93"/>
      <c r="E404" s="94"/>
      <c r="F404" s="95"/>
      <c r="G404" s="96"/>
      <c r="H404" s="38"/>
      <c r="I404" s="21"/>
      <c r="J404" s="21"/>
      <c r="K404" s="21"/>
      <c r="L404" s="21"/>
      <c r="M404" s="21"/>
      <c r="N404" s="21"/>
      <c r="O404" s="21"/>
      <c r="P404" s="21"/>
      <c r="Q404" s="21"/>
      <c r="U404" s="18"/>
    </row>
    <row r="405" spans="1:21" s="8" customFormat="1" ht="14" customHeight="1" x14ac:dyDescent="0.2">
      <c r="A405" s="119"/>
      <c r="B405" s="187"/>
      <c r="C405" s="92"/>
      <c r="D405" s="93"/>
      <c r="E405" s="94"/>
      <c r="F405" s="95"/>
      <c r="G405" s="96"/>
      <c r="H405" s="38"/>
      <c r="I405" s="21"/>
      <c r="J405" s="21"/>
      <c r="K405" s="21"/>
      <c r="L405" s="21"/>
      <c r="M405" s="21"/>
      <c r="N405" s="21"/>
      <c r="O405" s="21"/>
      <c r="P405" s="21"/>
      <c r="Q405" s="21"/>
      <c r="U405" s="18"/>
    </row>
    <row r="406" spans="1:21" s="8" customFormat="1" ht="43" customHeight="1" x14ac:dyDescent="0.2">
      <c r="A406" s="119"/>
      <c r="B406" s="117" t="s">
        <v>1177</v>
      </c>
      <c r="C406" s="92"/>
      <c r="D406" s="93"/>
      <c r="E406" s="94" t="s">
        <v>1</v>
      </c>
      <c r="F406" s="95"/>
      <c r="G406" s="96">
        <f>SUM(D406*F406)</f>
        <v>0</v>
      </c>
      <c r="H406" s="38"/>
      <c r="I406" s="21"/>
      <c r="J406" s="21"/>
      <c r="K406" s="21"/>
      <c r="L406" s="21"/>
      <c r="M406" s="21"/>
      <c r="N406" s="21"/>
      <c r="O406" s="21"/>
      <c r="P406" s="21"/>
      <c r="Q406" s="21"/>
      <c r="U406" s="18"/>
    </row>
    <row r="407" spans="1:21" s="8" customFormat="1" ht="14" customHeight="1" x14ac:dyDescent="0.2">
      <c r="A407" s="119"/>
      <c r="B407" s="187"/>
      <c r="C407" s="92"/>
      <c r="D407" s="93"/>
      <c r="E407" s="94"/>
      <c r="F407" s="95"/>
      <c r="G407" s="96"/>
      <c r="H407" s="38"/>
      <c r="I407" s="21"/>
      <c r="J407" s="21"/>
      <c r="K407" s="21"/>
      <c r="L407" s="21"/>
      <c r="M407" s="21"/>
      <c r="N407" s="21"/>
      <c r="O407" s="21"/>
      <c r="P407" s="21"/>
      <c r="Q407" s="21"/>
      <c r="U407" s="18"/>
    </row>
    <row r="408" spans="1:21" s="8" customFormat="1" ht="31" customHeight="1" x14ac:dyDescent="0.2">
      <c r="A408" s="119"/>
      <c r="B408" s="117" t="s">
        <v>1133</v>
      </c>
      <c r="C408" s="92"/>
      <c r="D408" s="93"/>
      <c r="E408" s="94" t="s">
        <v>1136</v>
      </c>
      <c r="F408" s="95"/>
      <c r="G408" s="107">
        <v>350</v>
      </c>
      <c r="H408" s="38"/>
      <c r="I408" s="21"/>
      <c r="J408" s="21"/>
      <c r="K408" s="21"/>
      <c r="L408" s="21"/>
      <c r="M408" s="21"/>
      <c r="N408" s="21"/>
      <c r="O408" s="21"/>
      <c r="P408" s="21"/>
      <c r="Q408" s="21"/>
      <c r="U408" s="18"/>
    </row>
    <row r="409" spans="1:21" s="8" customFormat="1" ht="14" customHeight="1" x14ac:dyDescent="0.2">
      <c r="A409" s="119"/>
      <c r="B409" s="117"/>
      <c r="C409" s="92"/>
      <c r="D409" s="93"/>
      <c r="E409" s="94"/>
      <c r="F409" s="95"/>
      <c r="G409" s="96"/>
      <c r="H409" s="38"/>
      <c r="I409" s="21"/>
      <c r="J409" s="21"/>
      <c r="K409" s="21"/>
      <c r="L409" s="21"/>
      <c r="M409" s="21"/>
      <c r="N409" s="21"/>
      <c r="O409" s="21"/>
      <c r="P409" s="21"/>
      <c r="Q409" s="21"/>
      <c r="U409" s="18"/>
    </row>
    <row r="410" spans="1:21" s="8" customFormat="1" ht="14" customHeight="1" x14ac:dyDescent="0.2">
      <c r="A410" s="119"/>
      <c r="B410" s="184" t="s">
        <v>965</v>
      </c>
      <c r="C410" s="92"/>
      <c r="D410" s="93"/>
      <c r="E410" s="94"/>
      <c r="F410" s="95"/>
      <c r="G410" s="96"/>
      <c r="H410" s="38"/>
      <c r="I410" s="21"/>
      <c r="J410" s="21"/>
      <c r="K410" s="21"/>
      <c r="L410" s="21"/>
      <c r="M410" s="21"/>
      <c r="N410" s="21"/>
      <c r="O410" s="21"/>
      <c r="P410" s="21"/>
      <c r="Q410" s="21"/>
      <c r="U410" s="18"/>
    </row>
    <row r="411" spans="1:21" s="8" customFormat="1" ht="14" customHeight="1" x14ac:dyDescent="0.2">
      <c r="A411" s="119"/>
      <c r="B411" s="184"/>
      <c r="C411" s="92"/>
      <c r="D411" s="93"/>
      <c r="E411" s="94"/>
      <c r="F411" s="95"/>
      <c r="G411" s="96"/>
      <c r="H411" s="38"/>
      <c r="I411" s="21"/>
      <c r="J411" s="21"/>
      <c r="K411" s="21"/>
      <c r="L411" s="21"/>
      <c r="M411" s="21"/>
      <c r="N411" s="21"/>
      <c r="O411" s="21"/>
      <c r="P411" s="21"/>
      <c r="Q411" s="21"/>
      <c r="U411" s="18"/>
    </row>
    <row r="412" spans="1:21" s="8" customFormat="1" ht="14" customHeight="1" x14ac:dyDescent="0.2">
      <c r="A412" s="119"/>
      <c r="B412" s="187" t="s">
        <v>1137</v>
      </c>
      <c r="C412" s="92"/>
      <c r="D412" s="93"/>
      <c r="E412" s="94"/>
      <c r="F412" s="95"/>
      <c r="G412" s="96"/>
      <c r="H412" s="38"/>
      <c r="I412" s="21"/>
      <c r="J412" s="21"/>
      <c r="K412" s="21"/>
      <c r="L412" s="21"/>
      <c r="M412" s="21"/>
      <c r="N412" s="21"/>
      <c r="O412" s="21"/>
      <c r="P412" s="21"/>
      <c r="Q412" s="21"/>
      <c r="U412" s="18"/>
    </row>
    <row r="413" spans="1:21" s="8" customFormat="1" ht="14" customHeight="1" x14ac:dyDescent="0.2">
      <c r="A413" s="119"/>
      <c r="B413" s="184"/>
      <c r="C413" s="92"/>
      <c r="D413" s="93"/>
      <c r="E413" s="94"/>
      <c r="F413" s="95"/>
      <c r="G413" s="96"/>
      <c r="H413" s="38"/>
      <c r="I413" s="21"/>
      <c r="J413" s="21"/>
      <c r="K413" s="21"/>
      <c r="L413" s="21"/>
      <c r="M413" s="21"/>
      <c r="N413" s="21"/>
      <c r="O413" s="21"/>
      <c r="P413" s="21"/>
      <c r="Q413" s="21"/>
      <c r="U413" s="18"/>
    </row>
    <row r="414" spans="1:21" s="8" customFormat="1" ht="42" customHeight="1" x14ac:dyDescent="0.2">
      <c r="A414" s="119"/>
      <c r="B414" s="117" t="s">
        <v>1178</v>
      </c>
      <c r="C414" s="92"/>
      <c r="D414" s="93"/>
      <c r="E414" s="94" t="s">
        <v>1</v>
      </c>
      <c r="F414" s="95"/>
      <c r="G414" s="96">
        <f>SUM(D414*F414)</f>
        <v>0</v>
      </c>
      <c r="H414" s="38"/>
      <c r="I414" s="21"/>
      <c r="J414" s="21"/>
      <c r="K414" s="21"/>
      <c r="L414" s="21"/>
      <c r="M414" s="21"/>
      <c r="N414" s="21"/>
      <c r="O414" s="21"/>
      <c r="P414" s="21"/>
      <c r="Q414" s="21"/>
      <c r="U414" s="18"/>
    </row>
    <row r="415" spans="1:21" s="8" customFormat="1" ht="14" customHeight="1" x14ac:dyDescent="0.2">
      <c r="A415" s="119"/>
      <c r="B415" s="184"/>
      <c r="C415" s="92"/>
      <c r="D415" s="93"/>
      <c r="E415" s="94"/>
      <c r="F415" s="95"/>
      <c r="G415" s="96"/>
      <c r="H415" s="38"/>
      <c r="I415" s="21"/>
      <c r="J415" s="21"/>
      <c r="K415" s="21"/>
      <c r="L415" s="21"/>
      <c r="M415" s="21"/>
      <c r="N415" s="21"/>
      <c r="O415" s="21"/>
      <c r="P415" s="21"/>
      <c r="Q415" s="21"/>
      <c r="U415" s="18"/>
    </row>
    <row r="416" spans="1:21" s="8" customFormat="1" ht="14" customHeight="1" x14ac:dyDescent="0.2">
      <c r="A416" s="119"/>
      <c r="B416" s="184" t="s">
        <v>991</v>
      </c>
      <c r="C416" s="92"/>
      <c r="D416" s="93"/>
      <c r="E416" s="94"/>
      <c r="F416" s="95"/>
      <c r="G416" s="96"/>
      <c r="H416" s="38"/>
      <c r="I416" s="21"/>
      <c r="J416" s="21"/>
      <c r="K416" s="21"/>
      <c r="L416" s="21"/>
      <c r="M416" s="21"/>
      <c r="N416" s="21"/>
      <c r="O416" s="21"/>
      <c r="P416" s="21"/>
      <c r="Q416" s="21"/>
      <c r="U416" s="18"/>
    </row>
    <row r="417" spans="1:21" s="8" customFormat="1" ht="14" customHeight="1" x14ac:dyDescent="0.2">
      <c r="A417" s="119"/>
      <c r="B417" s="184"/>
      <c r="C417" s="92"/>
      <c r="D417" s="93"/>
      <c r="E417" s="94"/>
      <c r="F417" s="95"/>
      <c r="G417" s="96"/>
      <c r="H417" s="38"/>
      <c r="I417" s="21"/>
      <c r="J417" s="21"/>
      <c r="K417" s="21"/>
      <c r="L417" s="21"/>
      <c r="M417" s="21"/>
      <c r="N417" s="21"/>
      <c r="O417" s="21"/>
      <c r="P417" s="21"/>
      <c r="Q417" s="21"/>
      <c r="U417" s="18"/>
    </row>
    <row r="418" spans="1:21" s="8" customFormat="1" ht="14" customHeight="1" x14ac:dyDescent="0.2">
      <c r="A418" s="119"/>
      <c r="B418" s="187" t="s">
        <v>1117</v>
      </c>
      <c r="C418" s="92"/>
      <c r="D418" s="93"/>
      <c r="E418" s="94"/>
      <c r="F418" s="95"/>
      <c r="G418" s="96"/>
      <c r="H418" s="38"/>
      <c r="I418" s="21"/>
      <c r="J418" s="21"/>
      <c r="K418" s="21"/>
      <c r="L418" s="21"/>
      <c r="M418" s="21"/>
      <c r="N418" s="21"/>
      <c r="O418" s="21"/>
      <c r="P418" s="21"/>
      <c r="Q418" s="21"/>
      <c r="U418" s="18"/>
    </row>
    <row r="419" spans="1:21" s="8" customFormat="1" ht="14" customHeight="1" x14ac:dyDescent="0.2">
      <c r="A419" s="119"/>
      <c r="B419" s="187"/>
      <c r="C419" s="92"/>
      <c r="D419" s="93"/>
      <c r="E419" s="94"/>
      <c r="F419" s="95"/>
      <c r="G419" s="96"/>
      <c r="H419" s="38"/>
      <c r="I419" s="21"/>
      <c r="J419" s="21"/>
      <c r="K419" s="21"/>
      <c r="L419" s="21"/>
      <c r="M419" s="21"/>
      <c r="N419" s="21"/>
      <c r="O419" s="21"/>
      <c r="P419" s="21"/>
      <c r="Q419" s="21"/>
      <c r="U419" s="18"/>
    </row>
    <row r="420" spans="1:21" s="8" customFormat="1" ht="14" customHeight="1" x14ac:dyDescent="0.2">
      <c r="A420" s="119"/>
      <c r="B420" s="117" t="s">
        <v>1179</v>
      </c>
      <c r="C420" s="92"/>
      <c r="D420" s="93"/>
      <c r="E420" s="94" t="s">
        <v>1</v>
      </c>
      <c r="F420" s="95"/>
      <c r="G420" s="96">
        <f>SUM(D420*F420)</f>
        <v>0</v>
      </c>
      <c r="H420" s="38"/>
      <c r="I420" s="21"/>
      <c r="J420" s="21"/>
      <c r="K420" s="21"/>
      <c r="L420" s="21"/>
      <c r="M420" s="21"/>
      <c r="N420" s="21"/>
      <c r="O420" s="21"/>
      <c r="P420" s="21"/>
      <c r="Q420" s="21"/>
      <c r="U420" s="18"/>
    </row>
    <row r="421" spans="1:21" s="8" customFormat="1" ht="14" customHeight="1" x14ac:dyDescent="0.2">
      <c r="A421" s="119"/>
      <c r="B421" s="187"/>
      <c r="C421" s="92"/>
      <c r="D421" s="93"/>
      <c r="E421" s="94"/>
      <c r="F421" s="95"/>
      <c r="G421" s="96"/>
      <c r="H421" s="38"/>
      <c r="I421" s="21"/>
      <c r="J421" s="21"/>
      <c r="K421" s="21"/>
      <c r="L421" s="21"/>
      <c r="M421" s="21"/>
      <c r="N421" s="21"/>
      <c r="O421" s="21"/>
      <c r="P421" s="21"/>
      <c r="Q421" s="21"/>
      <c r="U421" s="18"/>
    </row>
    <row r="422" spans="1:21" s="8" customFormat="1" ht="31" customHeight="1" x14ac:dyDescent="0.2">
      <c r="A422" s="119"/>
      <c r="B422" s="117" t="s">
        <v>1150</v>
      </c>
      <c r="C422" s="92"/>
      <c r="D422" s="93"/>
      <c r="E422" s="94" t="s">
        <v>1</v>
      </c>
      <c r="F422" s="95"/>
      <c r="G422" s="96">
        <f>SUM(D422*F422)</f>
        <v>0</v>
      </c>
      <c r="H422" s="38"/>
      <c r="I422" s="21"/>
      <c r="J422" s="21"/>
      <c r="K422" s="21"/>
      <c r="L422" s="21"/>
      <c r="M422" s="21"/>
      <c r="N422" s="21"/>
      <c r="O422" s="21"/>
      <c r="P422" s="21"/>
      <c r="Q422" s="21"/>
      <c r="U422" s="18"/>
    </row>
    <row r="423" spans="1:21" s="8" customFormat="1" ht="14" customHeight="1" x14ac:dyDescent="0.2">
      <c r="A423" s="119"/>
      <c r="B423" s="187"/>
      <c r="C423" s="92"/>
      <c r="D423" s="93"/>
      <c r="E423" s="94"/>
      <c r="F423" s="95"/>
      <c r="G423" s="96"/>
      <c r="H423" s="38"/>
      <c r="I423" s="21"/>
      <c r="J423" s="21"/>
      <c r="K423" s="21"/>
      <c r="L423" s="21"/>
      <c r="M423" s="21"/>
      <c r="N423" s="21"/>
      <c r="O423" s="21"/>
      <c r="P423" s="21"/>
      <c r="Q423" s="21"/>
      <c r="U423" s="18"/>
    </row>
    <row r="424" spans="1:21" s="8" customFormat="1" ht="44" customHeight="1" x14ac:dyDescent="0.2">
      <c r="A424" s="119"/>
      <c r="B424" s="117" t="s">
        <v>1127</v>
      </c>
      <c r="C424" s="92"/>
      <c r="D424" s="93">
        <v>20</v>
      </c>
      <c r="E424" s="94" t="s">
        <v>877</v>
      </c>
      <c r="F424" s="95"/>
      <c r="G424" s="96">
        <f>SUM(D424*F424)</f>
        <v>0</v>
      </c>
      <c r="H424" s="38"/>
      <c r="I424" s="21"/>
      <c r="J424" s="21"/>
      <c r="K424" s="21"/>
      <c r="L424" s="21"/>
      <c r="M424" s="21"/>
      <c r="N424" s="21"/>
      <c r="O424" s="21"/>
      <c r="P424" s="21"/>
      <c r="Q424" s="21"/>
      <c r="U424" s="18"/>
    </row>
    <row r="425" spans="1:21" s="8" customFormat="1" ht="15" customHeight="1" x14ac:dyDescent="0.2">
      <c r="A425" s="119"/>
      <c r="B425" s="117"/>
      <c r="C425" s="92"/>
      <c r="D425" s="93"/>
      <c r="E425" s="94"/>
      <c r="F425" s="95"/>
      <c r="G425" s="96"/>
      <c r="H425" s="38"/>
      <c r="I425" s="21"/>
      <c r="J425" s="21"/>
      <c r="K425" s="21"/>
      <c r="L425" s="21"/>
      <c r="M425" s="21"/>
      <c r="N425" s="21"/>
      <c r="O425" s="21"/>
      <c r="P425" s="21"/>
      <c r="Q425" s="21"/>
      <c r="U425" s="18"/>
    </row>
    <row r="426" spans="1:21" s="8" customFormat="1" ht="31" customHeight="1" x14ac:dyDescent="0.2">
      <c r="A426" s="119"/>
      <c r="B426" s="117" t="s">
        <v>1126</v>
      </c>
      <c r="C426" s="92"/>
      <c r="D426" s="93">
        <v>9.5</v>
      </c>
      <c r="E426" s="94" t="s">
        <v>877</v>
      </c>
      <c r="F426" s="95"/>
      <c r="G426" s="96">
        <f>SUM(D426*F426)</f>
        <v>0</v>
      </c>
      <c r="H426" s="38"/>
      <c r="I426" s="21"/>
      <c r="J426" s="21"/>
      <c r="K426" s="21"/>
      <c r="L426" s="21"/>
      <c r="M426" s="21"/>
      <c r="N426" s="21"/>
      <c r="O426" s="21"/>
      <c r="P426" s="21"/>
      <c r="Q426" s="21"/>
      <c r="U426" s="18"/>
    </row>
    <row r="427" spans="1:21" s="8" customFormat="1" ht="15" customHeight="1" x14ac:dyDescent="0.2">
      <c r="A427" s="119"/>
      <c r="B427" s="117"/>
      <c r="C427" s="92"/>
      <c r="D427" s="93"/>
      <c r="E427" s="94"/>
      <c r="F427" s="95"/>
      <c r="G427" s="96"/>
      <c r="H427" s="38"/>
      <c r="I427" s="21"/>
      <c r="J427" s="21"/>
      <c r="K427" s="21"/>
      <c r="L427" s="21"/>
      <c r="M427" s="21"/>
      <c r="N427" s="21"/>
      <c r="O427" s="21"/>
      <c r="P427" s="21"/>
      <c r="Q427" s="21"/>
      <c r="U427" s="18"/>
    </row>
    <row r="428" spans="1:21" s="8" customFormat="1" ht="42" customHeight="1" x14ac:dyDescent="0.2">
      <c r="A428" s="119"/>
      <c r="B428" s="117" t="s">
        <v>1125</v>
      </c>
      <c r="C428" s="92"/>
      <c r="D428" s="93">
        <v>20.5</v>
      </c>
      <c r="E428" s="94" t="s">
        <v>877</v>
      </c>
      <c r="F428" s="95"/>
      <c r="G428" s="96">
        <f>SUM(D428*F428)</f>
        <v>0</v>
      </c>
      <c r="H428" s="38"/>
      <c r="I428" s="21"/>
      <c r="J428" s="21"/>
      <c r="K428" s="21"/>
      <c r="L428" s="21"/>
      <c r="M428" s="21"/>
      <c r="N428" s="21"/>
      <c r="O428" s="21"/>
      <c r="P428" s="21"/>
      <c r="Q428" s="21"/>
      <c r="U428" s="18"/>
    </row>
    <row r="429" spans="1:21" s="8" customFormat="1" ht="15" customHeight="1" x14ac:dyDescent="0.2">
      <c r="A429" s="119"/>
      <c r="B429" s="117"/>
      <c r="C429" s="92"/>
      <c r="D429" s="93"/>
      <c r="E429" s="94"/>
      <c r="F429" s="95"/>
      <c r="G429" s="96"/>
      <c r="H429" s="38"/>
      <c r="I429" s="21"/>
      <c r="J429" s="21"/>
      <c r="K429" s="21"/>
      <c r="L429" s="21"/>
      <c r="M429" s="21"/>
      <c r="N429" s="21"/>
      <c r="O429" s="21"/>
      <c r="P429" s="21"/>
      <c r="Q429" s="21"/>
      <c r="U429" s="18"/>
    </row>
    <row r="430" spans="1:21" s="8" customFormat="1" ht="30" customHeight="1" x14ac:dyDescent="0.2">
      <c r="A430" s="119"/>
      <c r="B430" s="117" t="s">
        <v>1124</v>
      </c>
      <c r="C430" s="92"/>
      <c r="D430" s="93">
        <v>17.5</v>
      </c>
      <c r="E430" s="94" t="s">
        <v>877</v>
      </c>
      <c r="F430" s="95"/>
      <c r="G430" s="96">
        <f>SUM(D430*F430)</f>
        <v>0</v>
      </c>
      <c r="H430" s="38"/>
      <c r="I430" s="21"/>
      <c r="J430" s="21"/>
      <c r="K430" s="21"/>
      <c r="L430" s="21"/>
      <c r="M430" s="21"/>
      <c r="N430" s="21"/>
      <c r="O430" s="21"/>
      <c r="P430" s="21"/>
      <c r="Q430" s="21"/>
      <c r="U430" s="18"/>
    </row>
    <row r="431" spans="1:21" s="8" customFormat="1" ht="14" customHeight="1" x14ac:dyDescent="0.2">
      <c r="A431" s="119"/>
      <c r="B431" s="187"/>
      <c r="C431" s="92"/>
      <c r="D431" s="93"/>
      <c r="E431" s="94"/>
      <c r="F431" s="95"/>
      <c r="G431" s="96"/>
      <c r="H431" s="38"/>
      <c r="I431" s="21"/>
      <c r="J431" s="21"/>
      <c r="K431" s="21"/>
      <c r="L431" s="21"/>
      <c r="M431" s="21"/>
      <c r="N431" s="21"/>
      <c r="O431" s="21"/>
      <c r="P431" s="21"/>
      <c r="Q431" s="21"/>
      <c r="U431" s="18"/>
    </row>
    <row r="432" spans="1:21" s="8" customFormat="1" ht="14" customHeight="1" x14ac:dyDescent="0.2">
      <c r="A432" s="119"/>
      <c r="B432" s="187" t="s">
        <v>1118</v>
      </c>
      <c r="C432" s="92"/>
      <c r="D432" s="93"/>
      <c r="E432" s="94"/>
      <c r="F432" s="95"/>
      <c r="G432" s="96"/>
      <c r="H432" s="38"/>
      <c r="I432" s="21"/>
      <c r="J432" s="21"/>
      <c r="K432" s="21"/>
      <c r="L432" s="21"/>
      <c r="M432" s="21"/>
      <c r="N432" s="21"/>
      <c r="O432" s="21"/>
      <c r="P432" s="21"/>
      <c r="Q432" s="21"/>
      <c r="U432" s="18"/>
    </row>
    <row r="433" spans="1:21" s="8" customFormat="1" ht="14" customHeight="1" x14ac:dyDescent="0.2">
      <c r="A433" s="119"/>
      <c r="B433" s="187"/>
      <c r="C433" s="92"/>
      <c r="D433" s="93"/>
      <c r="E433" s="94"/>
      <c r="F433" s="95"/>
      <c r="G433" s="96"/>
      <c r="H433" s="38"/>
      <c r="I433" s="21"/>
      <c r="J433" s="21"/>
      <c r="K433" s="21"/>
      <c r="L433" s="21"/>
      <c r="M433" s="21"/>
      <c r="N433" s="21"/>
      <c r="O433" s="21"/>
      <c r="P433" s="21"/>
      <c r="Q433" s="21"/>
      <c r="U433" s="18"/>
    </row>
    <row r="434" spans="1:21" s="8" customFormat="1" ht="42" customHeight="1" x14ac:dyDescent="0.2">
      <c r="A434" s="119"/>
      <c r="B434" s="117" t="s">
        <v>1123</v>
      </c>
      <c r="C434" s="92"/>
      <c r="D434" s="93">
        <v>15.3</v>
      </c>
      <c r="E434" s="94" t="s">
        <v>877</v>
      </c>
      <c r="F434" s="95"/>
      <c r="G434" s="96">
        <f>SUM(D434*F434)</f>
        <v>0</v>
      </c>
      <c r="H434" s="38"/>
      <c r="I434" s="21"/>
      <c r="J434" s="21"/>
      <c r="K434" s="21"/>
      <c r="L434" s="21"/>
      <c r="M434" s="21"/>
      <c r="N434" s="21"/>
      <c r="O434" s="21"/>
      <c r="P434" s="21"/>
      <c r="Q434" s="21"/>
      <c r="U434" s="18"/>
    </row>
    <row r="435" spans="1:21" s="8" customFormat="1" ht="14" customHeight="1" x14ac:dyDescent="0.2">
      <c r="A435" s="119"/>
      <c r="B435" s="187"/>
      <c r="C435" s="92"/>
      <c r="D435" s="93"/>
      <c r="E435" s="94"/>
      <c r="F435" s="95"/>
      <c r="G435" s="96"/>
      <c r="H435" s="38"/>
      <c r="I435" s="21"/>
      <c r="J435" s="21"/>
      <c r="K435" s="21"/>
      <c r="L435" s="21"/>
      <c r="M435" s="21"/>
      <c r="N435" s="21"/>
      <c r="O435" s="21"/>
      <c r="P435" s="21"/>
      <c r="Q435" s="21"/>
      <c r="U435" s="18"/>
    </row>
    <row r="436" spans="1:21" s="8" customFormat="1" ht="14" customHeight="1" x14ac:dyDescent="0.2">
      <c r="A436" s="119"/>
      <c r="B436" s="187" t="s">
        <v>1121</v>
      </c>
      <c r="C436" s="92"/>
      <c r="D436" s="93"/>
      <c r="E436" s="94"/>
      <c r="F436" s="95"/>
      <c r="G436" s="96"/>
      <c r="H436" s="38"/>
      <c r="I436" s="21"/>
      <c r="J436" s="21"/>
      <c r="K436" s="21"/>
      <c r="L436" s="21"/>
      <c r="M436" s="21"/>
      <c r="N436" s="21"/>
      <c r="O436" s="21"/>
      <c r="P436" s="21"/>
      <c r="Q436" s="21"/>
      <c r="U436" s="18"/>
    </row>
    <row r="437" spans="1:21" s="8" customFormat="1" ht="14" customHeight="1" x14ac:dyDescent="0.2">
      <c r="A437" s="119"/>
      <c r="B437" s="187"/>
      <c r="C437" s="92"/>
      <c r="D437" s="93"/>
      <c r="E437" s="94"/>
      <c r="F437" s="95"/>
      <c r="G437" s="96"/>
      <c r="H437" s="38"/>
      <c r="I437" s="21"/>
      <c r="J437" s="21"/>
      <c r="K437" s="21"/>
      <c r="L437" s="21"/>
      <c r="M437" s="21"/>
      <c r="N437" s="21"/>
      <c r="O437" s="21"/>
      <c r="P437" s="21"/>
      <c r="Q437" s="21"/>
      <c r="U437" s="18"/>
    </row>
    <row r="438" spans="1:21" s="8" customFormat="1" ht="27" customHeight="1" x14ac:dyDescent="0.2">
      <c r="A438" s="119"/>
      <c r="B438" s="117" t="s">
        <v>1150</v>
      </c>
      <c r="C438" s="92"/>
      <c r="D438" s="93"/>
      <c r="E438" s="94" t="s">
        <v>1</v>
      </c>
      <c r="F438" s="95"/>
      <c r="G438" s="96">
        <f>SUM(D438*F438)</f>
        <v>0</v>
      </c>
      <c r="H438" s="38"/>
      <c r="I438" s="21"/>
      <c r="J438" s="21"/>
      <c r="K438" s="21"/>
      <c r="L438" s="21"/>
      <c r="M438" s="21"/>
      <c r="N438" s="21"/>
      <c r="O438" s="21"/>
      <c r="P438" s="21"/>
      <c r="Q438" s="21"/>
      <c r="U438" s="18"/>
    </row>
    <row r="439" spans="1:21" s="8" customFormat="1" ht="14" customHeight="1" x14ac:dyDescent="0.2">
      <c r="A439" s="119"/>
      <c r="B439" s="187"/>
      <c r="C439" s="92"/>
      <c r="D439" s="93"/>
      <c r="E439" s="94"/>
      <c r="F439" s="95"/>
      <c r="G439" s="96"/>
      <c r="H439" s="38"/>
      <c r="I439" s="21"/>
      <c r="J439" s="21"/>
      <c r="K439" s="21"/>
      <c r="L439" s="21"/>
      <c r="M439" s="21"/>
      <c r="N439" s="21"/>
      <c r="O439" s="21"/>
      <c r="P439" s="21"/>
      <c r="Q439" s="21"/>
      <c r="U439" s="18"/>
    </row>
    <row r="440" spans="1:21" s="8" customFormat="1" ht="40" customHeight="1" x14ac:dyDescent="0.2">
      <c r="A440" s="119"/>
      <c r="B440" s="117" t="s">
        <v>1180</v>
      </c>
      <c r="C440" s="92"/>
      <c r="D440" s="93">
        <v>4</v>
      </c>
      <c r="E440" s="94" t="s">
        <v>877</v>
      </c>
      <c r="F440" s="95"/>
      <c r="G440" s="96">
        <f>SUM(D440*F440)</f>
        <v>0</v>
      </c>
      <c r="H440" s="38"/>
      <c r="I440" s="21"/>
      <c r="J440" s="21"/>
      <c r="K440" s="21"/>
      <c r="L440" s="21"/>
      <c r="M440" s="21"/>
      <c r="N440" s="21"/>
      <c r="O440" s="21"/>
      <c r="P440" s="21"/>
      <c r="Q440" s="21"/>
      <c r="U440" s="18"/>
    </row>
    <row r="441" spans="1:21" s="8" customFormat="1" ht="14" customHeight="1" x14ac:dyDescent="0.2">
      <c r="A441" s="119"/>
      <c r="B441" s="117"/>
      <c r="C441" s="92"/>
      <c r="D441" s="93"/>
      <c r="E441" s="94"/>
      <c r="F441" s="95"/>
      <c r="G441" s="96"/>
      <c r="H441" s="38"/>
      <c r="I441" s="21"/>
      <c r="J441" s="21"/>
      <c r="K441" s="21"/>
      <c r="L441" s="21"/>
      <c r="M441" s="21"/>
      <c r="N441" s="21"/>
      <c r="O441" s="21"/>
      <c r="P441" s="21"/>
      <c r="Q441" s="21"/>
      <c r="U441" s="18"/>
    </row>
    <row r="442" spans="1:21" s="8" customFormat="1" ht="14" customHeight="1" x14ac:dyDescent="0.2">
      <c r="A442" s="119"/>
      <c r="B442" s="187" t="s">
        <v>1122</v>
      </c>
      <c r="C442" s="92"/>
      <c r="D442" s="93"/>
      <c r="E442" s="94"/>
      <c r="F442" s="95"/>
      <c r="G442" s="96"/>
      <c r="H442" s="38"/>
      <c r="I442" s="21"/>
      <c r="J442" s="21"/>
      <c r="K442" s="21"/>
      <c r="L442" s="21"/>
      <c r="M442" s="21"/>
      <c r="N442" s="21"/>
      <c r="O442" s="21"/>
      <c r="P442" s="21"/>
      <c r="Q442" s="21"/>
      <c r="U442" s="18"/>
    </row>
    <row r="443" spans="1:21" s="8" customFormat="1" ht="14" customHeight="1" x14ac:dyDescent="0.2">
      <c r="A443" s="119"/>
      <c r="B443" s="117"/>
      <c r="C443" s="92"/>
      <c r="D443" s="93"/>
      <c r="E443" s="94"/>
      <c r="F443" s="95"/>
      <c r="G443" s="96"/>
      <c r="H443" s="38"/>
      <c r="I443" s="21"/>
      <c r="J443" s="21"/>
      <c r="K443" s="21"/>
      <c r="L443" s="21"/>
      <c r="M443" s="21"/>
      <c r="N443" s="21"/>
      <c r="O443" s="21"/>
      <c r="P443" s="21"/>
      <c r="Q443" s="21"/>
      <c r="U443" s="18"/>
    </row>
    <row r="444" spans="1:21" s="8" customFormat="1" ht="31" customHeight="1" x14ac:dyDescent="0.2">
      <c r="A444" s="119"/>
      <c r="B444" s="117" t="s">
        <v>1150</v>
      </c>
      <c r="C444" s="92"/>
      <c r="D444" s="93"/>
      <c r="E444" s="94" t="s">
        <v>1</v>
      </c>
      <c r="F444" s="95"/>
      <c r="G444" s="96">
        <f>SUM(D444*F444)</f>
        <v>0</v>
      </c>
      <c r="H444" s="38"/>
      <c r="I444" s="21"/>
      <c r="J444" s="21"/>
      <c r="K444" s="21"/>
      <c r="L444" s="21"/>
      <c r="M444" s="21"/>
      <c r="N444" s="21"/>
      <c r="O444" s="21"/>
      <c r="P444" s="21"/>
      <c r="Q444" s="21"/>
      <c r="U444" s="18"/>
    </row>
    <row r="445" spans="1:21" s="8" customFormat="1" ht="14" customHeight="1" x14ac:dyDescent="0.2">
      <c r="A445" s="119"/>
      <c r="B445" s="117"/>
      <c r="C445" s="92"/>
      <c r="D445" s="93"/>
      <c r="E445" s="94"/>
      <c r="F445" s="95"/>
      <c r="G445" s="96"/>
      <c r="H445" s="38"/>
      <c r="I445" s="21"/>
      <c r="J445" s="21"/>
      <c r="K445" s="21"/>
      <c r="L445" s="21"/>
      <c r="M445" s="21"/>
      <c r="N445" s="21"/>
      <c r="O445" s="21"/>
      <c r="P445" s="21"/>
      <c r="Q445" s="21"/>
      <c r="U445" s="18"/>
    </row>
    <row r="446" spans="1:21" s="8" customFormat="1" ht="45" customHeight="1" x14ac:dyDescent="0.2">
      <c r="A446" s="119"/>
      <c r="B446" s="117" t="s">
        <v>1180</v>
      </c>
      <c r="C446" s="92"/>
      <c r="D446" s="93">
        <v>5</v>
      </c>
      <c r="E446" s="94" t="s">
        <v>877</v>
      </c>
      <c r="F446" s="95"/>
      <c r="G446" s="96">
        <f>SUM(D446*F446)</f>
        <v>0</v>
      </c>
      <c r="H446" s="38"/>
      <c r="I446" s="21"/>
      <c r="J446" s="21"/>
      <c r="K446" s="21"/>
      <c r="L446" s="21"/>
      <c r="M446" s="21"/>
      <c r="N446" s="21"/>
      <c r="O446" s="21"/>
      <c r="P446" s="21"/>
      <c r="Q446" s="21"/>
      <c r="U446" s="18"/>
    </row>
    <row r="447" spans="1:21" s="8" customFormat="1" ht="14" customHeight="1" x14ac:dyDescent="0.2">
      <c r="A447" s="119"/>
      <c r="B447" s="117"/>
      <c r="C447" s="92"/>
      <c r="D447" s="93"/>
      <c r="E447" s="94"/>
      <c r="F447" s="95"/>
      <c r="G447" s="96"/>
      <c r="H447" s="38"/>
      <c r="I447" s="21"/>
      <c r="J447" s="21"/>
      <c r="K447" s="21"/>
      <c r="L447" s="21"/>
      <c r="M447" s="21"/>
      <c r="N447" s="21"/>
      <c r="O447" s="21"/>
      <c r="P447" s="21"/>
      <c r="Q447" s="21"/>
      <c r="U447" s="18"/>
    </row>
    <row r="448" spans="1:21" s="8" customFormat="1" ht="14" customHeight="1" x14ac:dyDescent="0.2">
      <c r="A448" s="119"/>
      <c r="B448" s="187" t="s">
        <v>1119</v>
      </c>
      <c r="C448" s="92"/>
      <c r="D448" s="93"/>
      <c r="E448" s="94"/>
      <c r="F448" s="95"/>
      <c r="G448" s="96"/>
      <c r="H448" s="38"/>
      <c r="I448" s="21"/>
      <c r="J448" s="21"/>
      <c r="K448" s="21"/>
      <c r="L448" s="21"/>
      <c r="M448" s="21"/>
      <c r="N448" s="21"/>
      <c r="O448" s="21"/>
      <c r="P448" s="21"/>
      <c r="Q448" s="21"/>
      <c r="U448" s="18"/>
    </row>
    <row r="449" spans="1:21" s="8" customFormat="1" ht="14" customHeight="1" x14ac:dyDescent="0.2">
      <c r="A449" s="119"/>
      <c r="B449" s="187"/>
      <c r="C449" s="92"/>
      <c r="D449" s="93"/>
      <c r="E449" s="94"/>
      <c r="F449" s="95"/>
      <c r="G449" s="96"/>
      <c r="H449" s="38"/>
      <c r="I449" s="21"/>
      <c r="J449" s="21"/>
      <c r="K449" s="21"/>
      <c r="L449" s="21"/>
      <c r="M449" s="21"/>
      <c r="N449" s="21"/>
      <c r="O449" s="21"/>
      <c r="P449" s="21"/>
      <c r="Q449" s="21"/>
      <c r="U449" s="18"/>
    </row>
    <row r="450" spans="1:21" s="8" customFormat="1" ht="33" customHeight="1" x14ac:dyDescent="0.2">
      <c r="A450" s="119"/>
      <c r="B450" s="117" t="s">
        <v>1150</v>
      </c>
      <c r="C450" s="92"/>
      <c r="D450" s="93"/>
      <c r="E450" s="94" t="s">
        <v>1</v>
      </c>
      <c r="F450" s="95"/>
      <c r="G450" s="96">
        <f>SUM(D450*F450)</f>
        <v>0</v>
      </c>
      <c r="H450" s="38"/>
      <c r="I450" s="21"/>
      <c r="J450" s="21"/>
      <c r="K450" s="21"/>
      <c r="L450" s="21"/>
      <c r="M450" s="21"/>
      <c r="N450" s="21"/>
      <c r="O450" s="21"/>
      <c r="P450" s="21"/>
      <c r="Q450" s="21"/>
      <c r="U450" s="18"/>
    </row>
    <row r="451" spans="1:21" s="8" customFormat="1" ht="14" customHeight="1" x14ac:dyDescent="0.2">
      <c r="A451" s="119"/>
      <c r="B451" s="187"/>
      <c r="C451" s="92"/>
      <c r="D451" s="93"/>
      <c r="E451" s="94"/>
      <c r="F451" s="95"/>
      <c r="G451" s="96"/>
      <c r="H451" s="38"/>
      <c r="I451" s="21"/>
      <c r="J451" s="21"/>
      <c r="K451" s="21"/>
      <c r="L451" s="21"/>
      <c r="M451" s="21"/>
      <c r="N451" s="21"/>
      <c r="O451" s="21"/>
      <c r="P451" s="21"/>
      <c r="Q451" s="21"/>
      <c r="U451" s="18"/>
    </row>
    <row r="452" spans="1:21" s="8" customFormat="1" ht="45" customHeight="1" x14ac:dyDescent="0.2">
      <c r="A452" s="119"/>
      <c r="B452" s="117" t="s">
        <v>1128</v>
      </c>
      <c r="C452" s="92"/>
      <c r="D452" s="93">
        <v>21</v>
      </c>
      <c r="E452" s="94" t="s">
        <v>877</v>
      </c>
      <c r="F452" s="95"/>
      <c r="G452" s="96">
        <f>SUM(D452*F452)</f>
        <v>0</v>
      </c>
      <c r="H452" s="38"/>
      <c r="I452" s="21"/>
      <c r="J452" s="21"/>
      <c r="K452" s="21"/>
      <c r="L452" s="21"/>
      <c r="M452" s="21"/>
      <c r="N452" s="21"/>
      <c r="O452" s="21"/>
      <c r="P452" s="21"/>
      <c r="Q452" s="21"/>
      <c r="U452" s="18"/>
    </row>
    <row r="453" spans="1:21" s="8" customFormat="1" ht="14" customHeight="1" x14ac:dyDescent="0.2">
      <c r="A453" s="119"/>
      <c r="B453" s="187"/>
      <c r="C453" s="92"/>
      <c r="D453" s="93"/>
      <c r="E453" s="94"/>
      <c r="F453" s="95"/>
      <c r="G453" s="96"/>
      <c r="H453" s="38"/>
      <c r="I453" s="21"/>
      <c r="J453" s="21"/>
      <c r="K453" s="21"/>
      <c r="L453" s="21"/>
      <c r="M453" s="21"/>
      <c r="N453" s="21"/>
      <c r="O453" s="21"/>
      <c r="P453" s="21"/>
      <c r="Q453" s="21"/>
      <c r="U453" s="18"/>
    </row>
    <row r="454" spans="1:21" s="8" customFormat="1" ht="44" customHeight="1" x14ac:dyDescent="0.2">
      <c r="A454" s="119"/>
      <c r="B454" s="117" t="s">
        <v>1129</v>
      </c>
      <c r="C454" s="92"/>
      <c r="D454" s="93">
        <v>21.8</v>
      </c>
      <c r="E454" s="94" t="s">
        <v>877</v>
      </c>
      <c r="F454" s="95"/>
      <c r="G454" s="96">
        <f>SUM(D454*F454)</f>
        <v>0</v>
      </c>
      <c r="H454" s="38"/>
      <c r="I454" s="21"/>
      <c r="J454" s="21"/>
      <c r="K454" s="21"/>
      <c r="L454" s="21"/>
      <c r="M454" s="21"/>
      <c r="N454" s="21"/>
      <c r="O454" s="21"/>
      <c r="P454" s="21"/>
      <c r="Q454" s="21"/>
      <c r="U454" s="18"/>
    </row>
    <row r="455" spans="1:21" s="8" customFormat="1" ht="14" customHeight="1" x14ac:dyDescent="0.2">
      <c r="A455" s="119"/>
      <c r="B455" s="187"/>
      <c r="C455" s="92"/>
      <c r="D455" s="93"/>
      <c r="E455" s="94"/>
      <c r="F455" s="95"/>
      <c r="G455" s="96"/>
      <c r="H455" s="38"/>
      <c r="I455" s="21"/>
      <c r="J455" s="21"/>
      <c r="K455" s="21"/>
      <c r="L455" s="21"/>
      <c r="M455" s="21"/>
      <c r="N455" s="21"/>
      <c r="O455" s="21"/>
      <c r="P455" s="21"/>
      <c r="Q455" s="21"/>
      <c r="U455" s="18"/>
    </row>
    <row r="456" spans="1:21" s="8" customFormat="1" ht="48" customHeight="1" x14ac:dyDescent="0.2">
      <c r="A456" s="119"/>
      <c r="B456" s="117" t="s">
        <v>1130</v>
      </c>
      <c r="C456" s="92"/>
      <c r="D456" s="93">
        <v>19.7</v>
      </c>
      <c r="E456" s="94" t="s">
        <v>877</v>
      </c>
      <c r="F456" s="95"/>
      <c r="G456" s="96">
        <f>SUM(D456*F456)</f>
        <v>0</v>
      </c>
      <c r="H456" s="38"/>
      <c r="I456" s="21"/>
      <c r="J456" s="21"/>
      <c r="K456" s="21"/>
      <c r="L456" s="21"/>
      <c r="M456" s="21"/>
      <c r="N456" s="21"/>
      <c r="O456" s="21"/>
      <c r="P456" s="21"/>
      <c r="Q456" s="21"/>
      <c r="U456" s="18"/>
    </row>
    <row r="457" spans="1:21" s="8" customFormat="1" ht="14" customHeight="1" x14ac:dyDescent="0.2">
      <c r="A457" s="119"/>
      <c r="B457" s="187"/>
      <c r="C457" s="92"/>
      <c r="D457" s="93"/>
      <c r="E457" s="94"/>
      <c r="F457" s="95"/>
      <c r="G457" s="96"/>
      <c r="H457" s="38"/>
      <c r="I457" s="21"/>
      <c r="J457" s="21"/>
      <c r="K457" s="21"/>
      <c r="L457" s="21"/>
      <c r="M457" s="21"/>
      <c r="N457" s="21"/>
      <c r="O457" s="21"/>
      <c r="P457" s="21"/>
      <c r="Q457" s="21"/>
      <c r="U457" s="18"/>
    </row>
    <row r="458" spans="1:21" s="8" customFormat="1" ht="43" customHeight="1" x14ac:dyDescent="0.2">
      <c r="A458" s="119"/>
      <c r="B458" s="117" t="s">
        <v>1131</v>
      </c>
      <c r="C458" s="92"/>
      <c r="D458" s="93">
        <v>19.5</v>
      </c>
      <c r="E458" s="94" t="s">
        <v>877</v>
      </c>
      <c r="F458" s="95"/>
      <c r="G458" s="96">
        <f>SUM(D458*F458)</f>
        <v>0</v>
      </c>
      <c r="H458" s="38"/>
      <c r="I458" s="21"/>
      <c r="J458" s="21"/>
      <c r="K458" s="21"/>
      <c r="L458" s="21"/>
      <c r="M458" s="21"/>
      <c r="N458" s="21"/>
      <c r="O458" s="21"/>
      <c r="P458" s="21"/>
      <c r="Q458" s="21"/>
      <c r="U458" s="18"/>
    </row>
    <row r="459" spans="1:21" s="8" customFormat="1" ht="14" customHeight="1" x14ac:dyDescent="0.2">
      <c r="A459" s="119"/>
      <c r="B459" s="117"/>
      <c r="C459" s="92"/>
      <c r="D459" s="93"/>
      <c r="E459" s="94"/>
      <c r="F459" s="95"/>
      <c r="G459" s="96"/>
      <c r="H459" s="38"/>
      <c r="I459" s="21"/>
      <c r="J459" s="21"/>
      <c r="K459" s="21"/>
      <c r="L459" s="21"/>
      <c r="M459" s="21"/>
      <c r="N459" s="21"/>
      <c r="O459" s="21"/>
      <c r="P459" s="21"/>
      <c r="Q459" s="21"/>
      <c r="U459" s="18"/>
    </row>
    <row r="460" spans="1:21" s="8" customFormat="1" ht="14" customHeight="1" x14ac:dyDescent="0.2">
      <c r="A460" s="119"/>
      <c r="B460" s="187" t="s">
        <v>1120</v>
      </c>
      <c r="C460" s="92"/>
      <c r="D460" s="93"/>
      <c r="E460" s="94"/>
      <c r="F460" s="95"/>
      <c r="G460" s="96"/>
      <c r="H460" s="38"/>
      <c r="I460" s="21"/>
      <c r="J460" s="21"/>
      <c r="K460" s="21"/>
      <c r="L460" s="21"/>
      <c r="M460" s="21"/>
      <c r="N460" s="21"/>
      <c r="O460" s="21"/>
      <c r="P460" s="21"/>
      <c r="Q460" s="21"/>
      <c r="U460" s="18"/>
    </row>
    <row r="461" spans="1:21" s="8" customFormat="1" ht="14" customHeight="1" x14ac:dyDescent="0.2">
      <c r="A461" s="119"/>
      <c r="B461" s="187"/>
      <c r="C461" s="92"/>
      <c r="D461" s="93"/>
      <c r="E461" s="94"/>
      <c r="F461" s="95"/>
      <c r="G461" s="96"/>
      <c r="H461" s="38"/>
      <c r="I461" s="21"/>
      <c r="J461" s="21"/>
      <c r="K461" s="21"/>
      <c r="L461" s="21"/>
      <c r="M461" s="21"/>
      <c r="N461" s="21"/>
      <c r="O461" s="21"/>
      <c r="P461" s="21"/>
      <c r="Q461" s="21"/>
      <c r="U461" s="18"/>
    </row>
    <row r="462" spans="1:21" s="8" customFormat="1" ht="32" customHeight="1" x14ac:dyDescent="0.2">
      <c r="A462" s="119"/>
      <c r="B462" s="117" t="s">
        <v>1150</v>
      </c>
      <c r="C462" s="92"/>
      <c r="D462" s="93"/>
      <c r="E462" s="94" t="s">
        <v>1</v>
      </c>
      <c r="F462" s="95"/>
      <c r="G462" s="96">
        <f>SUM(D462*F462)</f>
        <v>0</v>
      </c>
      <c r="H462" s="38"/>
      <c r="I462" s="21"/>
      <c r="J462" s="21"/>
      <c r="K462" s="21"/>
      <c r="L462" s="21"/>
      <c r="M462" s="21"/>
      <c r="N462" s="21"/>
      <c r="O462" s="21"/>
      <c r="P462" s="21"/>
      <c r="Q462" s="21"/>
      <c r="U462" s="18"/>
    </row>
    <row r="463" spans="1:21" s="8" customFormat="1" ht="14" customHeight="1" x14ac:dyDescent="0.2">
      <c r="A463" s="119"/>
      <c r="B463" s="187"/>
      <c r="C463" s="92"/>
      <c r="D463" s="93"/>
      <c r="E463" s="94"/>
      <c r="F463" s="95"/>
      <c r="G463" s="96"/>
      <c r="H463" s="38"/>
      <c r="I463" s="21"/>
      <c r="J463" s="21"/>
      <c r="K463" s="21"/>
      <c r="L463" s="21"/>
      <c r="M463" s="21"/>
      <c r="N463" s="21"/>
      <c r="O463" s="21"/>
      <c r="P463" s="21"/>
      <c r="Q463" s="21"/>
      <c r="U463" s="18"/>
    </row>
    <row r="464" spans="1:21" s="8" customFormat="1" ht="45" customHeight="1" x14ac:dyDescent="0.2">
      <c r="A464" s="119"/>
      <c r="B464" s="117" t="s">
        <v>1127</v>
      </c>
      <c r="C464" s="92"/>
      <c r="D464" s="93">
        <v>10</v>
      </c>
      <c r="E464" s="94" t="s">
        <v>877</v>
      </c>
      <c r="F464" s="95"/>
      <c r="G464" s="96">
        <f>SUM(D464*F464)</f>
        <v>0</v>
      </c>
      <c r="H464" s="38"/>
      <c r="I464" s="21"/>
      <c r="J464" s="21"/>
      <c r="K464" s="21"/>
      <c r="L464" s="21"/>
      <c r="M464" s="21"/>
      <c r="N464" s="21"/>
      <c r="O464" s="21"/>
      <c r="P464" s="21"/>
      <c r="Q464" s="21"/>
      <c r="U464" s="18"/>
    </row>
    <row r="465" spans="1:21" s="8" customFormat="1" ht="14" customHeight="1" x14ac:dyDescent="0.2">
      <c r="A465" s="119"/>
      <c r="B465" s="187"/>
      <c r="C465" s="92"/>
      <c r="D465" s="93"/>
      <c r="E465" s="94"/>
      <c r="F465" s="95"/>
      <c r="G465" s="96"/>
      <c r="H465" s="38"/>
      <c r="I465" s="21"/>
      <c r="J465" s="21"/>
      <c r="K465" s="21"/>
      <c r="L465" s="21"/>
      <c r="M465" s="21"/>
      <c r="N465" s="21"/>
      <c r="O465" s="21"/>
      <c r="P465" s="21"/>
      <c r="Q465" s="21"/>
      <c r="U465" s="18"/>
    </row>
    <row r="466" spans="1:21" s="8" customFormat="1" ht="32" customHeight="1" x14ac:dyDescent="0.2">
      <c r="A466" s="119"/>
      <c r="B466" s="117" t="s">
        <v>1126</v>
      </c>
      <c r="C466" s="92"/>
      <c r="D466" s="93">
        <v>13.1</v>
      </c>
      <c r="E466" s="94" t="s">
        <v>877</v>
      </c>
      <c r="F466" s="95"/>
      <c r="G466" s="96">
        <f>SUM(D466*F466)</f>
        <v>0</v>
      </c>
      <c r="H466" s="38"/>
      <c r="I466" s="21"/>
      <c r="J466" s="21"/>
      <c r="K466" s="21"/>
      <c r="L466" s="21"/>
      <c r="M466" s="21"/>
      <c r="N466" s="21"/>
      <c r="O466" s="21"/>
      <c r="P466" s="21"/>
      <c r="Q466" s="21"/>
      <c r="U466" s="18"/>
    </row>
    <row r="467" spans="1:21" s="8" customFormat="1" ht="14" customHeight="1" x14ac:dyDescent="0.2">
      <c r="A467" s="119"/>
      <c r="B467" s="187"/>
      <c r="C467" s="92"/>
      <c r="D467" s="93"/>
      <c r="E467" s="94"/>
      <c r="F467" s="95"/>
      <c r="G467" s="96"/>
      <c r="H467" s="38"/>
      <c r="I467" s="21"/>
      <c r="J467" s="21"/>
      <c r="K467" s="21"/>
      <c r="L467" s="21"/>
      <c r="M467" s="21"/>
      <c r="N467" s="21"/>
      <c r="O467" s="21"/>
      <c r="P467" s="21"/>
      <c r="Q467" s="21"/>
      <c r="U467" s="18"/>
    </row>
    <row r="468" spans="1:21" s="8" customFormat="1" ht="42" customHeight="1" x14ac:dyDescent="0.2">
      <c r="A468" s="119"/>
      <c r="B468" s="117" t="s">
        <v>1125</v>
      </c>
      <c r="C468" s="92"/>
      <c r="D468" s="93">
        <v>10</v>
      </c>
      <c r="E468" s="94" t="s">
        <v>877</v>
      </c>
      <c r="F468" s="95"/>
      <c r="G468" s="96">
        <f>SUM(D468*F468)</f>
        <v>0</v>
      </c>
      <c r="H468" s="38"/>
      <c r="I468" s="21"/>
      <c r="J468" s="21"/>
      <c r="K468" s="21"/>
      <c r="L468" s="21"/>
      <c r="M468" s="21"/>
      <c r="N468" s="21"/>
      <c r="O468" s="21"/>
      <c r="P468" s="21"/>
      <c r="Q468" s="21"/>
      <c r="U468" s="18"/>
    </row>
    <row r="469" spans="1:21" s="8" customFormat="1" ht="14" customHeight="1" x14ac:dyDescent="0.2">
      <c r="A469" s="119"/>
      <c r="B469" s="187"/>
      <c r="C469" s="92"/>
      <c r="D469" s="93"/>
      <c r="E469" s="94"/>
      <c r="F469" s="95"/>
      <c r="G469" s="96"/>
      <c r="H469" s="38"/>
      <c r="I469" s="21"/>
      <c r="J469" s="21"/>
      <c r="K469" s="21"/>
      <c r="L469" s="21"/>
      <c r="M469" s="21"/>
      <c r="N469" s="21"/>
      <c r="O469" s="21"/>
      <c r="P469" s="21"/>
      <c r="Q469" s="21"/>
      <c r="U469" s="18"/>
    </row>
    <row r="470" spans="1:21" s="8" customFormat="1" ht="36" customHeight="1" x14ac:dyDescent="0.2">
      <c r="A470" s="119"/>
      <c r="B470" s="117" t="s">
        <v>1124</v>
      </c>
      <c r="C470" s="92"/>
      <c r="D470" s="93">
        <v>12.2</v>
      </c>
      <c r="E470" s="94" t="s">
        <v>877</v>
      </c>
      <c r="F470" s="95"/>
      <c r="G470" s="96">
        <f>SUM(D470*F470)</f>
        <v>0</v>
      </c>
      <c r="H470" s="38"/>
      <c r="I470" s="21"/>
      <c r="J470" s="21"/>
      <c r="K470" s="21"/>
      <c r="L470" s="21"/>
      <c r="M470" s="21"/>
      <c r="N470" s="21"/>
      <c r="O470" s="21"/>
      <c r="P470" s="21"/>
      <c r="Q470" s="21"/>
      <c r="U470" s="18"/>
    </row>
    <row r="471" spans="1:21" s="8" customFormat="1" ht="14" customHeight="1" x14ac:dyDescent="0.2">
      <c r="A471" s="119"/>
      <c r="B471" s="184"/>
      <c r="C471" s="92"/>
      <c r="D471" s="93"/>
      <c r="E471" s="94"/>
      <c r="F471" s="95"/>
      <c r="G471" s="96"/>
      <c r="H471" s="38"/>
      <c r="I471" s="21"/>
      <c r="J471" s="21"/>
      <c r="K471" s="21"/>
      <c r="L471" s="21"/>
      <c r="M471" s="21"/>
      <c r="N471" s="21"/>
      <c r="O471" s="21"/>
      <c r="P471" s="21"/>
      <c r="Q471" s="21"/>
      <c r="U471" s="18"/>
    </row>
    <row r="472" spans="1:21" s="8" customFormat="1" ht="14" customHeight="1" x14ac:dyDescent="0.2">
      <c r="A472" s="119"/>
      <c r="B472" s="184" t="s">
        <v>966</v>
      </c>
      <c r="C472" s="92"/>
      <c r="D472" s="93"/>
      <c r="E472" s="94"/>
      <c r="F472" s="95"/>
      <c r="G472" s="96"/>
      <c r="H472" s="38"/>
      <c r="I472" s="21"/>
      <c r="J472" s="21"/>
      <c r="K472" s="21"/>
      <c r="L472" s="21"/>
      <c r="M472" s="21"/>
      <c r="N472" s="21"/>
      <c r="O472" s="21"/>
      <c r="P472" s="21"/>
      <c r="Q472" s="21"/>
      <c r="U472" s="18"/>
    </row>
    <row r="473" spans="1:21" s="8" customFormat="1" ht="14" x14ac:dyDescent="0.2">
      <c r="A473" s="119"/>
      <c r="B473" s="117"/>
      <c r="C473" s="92"/>
      <c r="D473" s="93"/>
      <c r="E473" s="94"/>
      <c r="F473" s="95"/>
      <c r="G473" s="96"/>
      <c r="H473" s="38"/>
      <c r="I473" s="21"/>
      <c r="J473" s="21"/>
      <c r="K473" s="21"/>
      <c r="L473" s="21"/>
      <c r="M473" s="21"/>
      <c r="N473" s="21"/>
      <c r="O473" s="21"/>
      <c r="P473" s="21"/>
      <c r="Q473" s="21"/>
      <c r="U473" s="18"/>
    </row>
    <row r="474" spans="1:21" s="8" customFormat="1" ht="15" x14ac:dyDescent="0.2">
      <c r="A474" s="119"/>
      <c r="B474" s="187" t="s">
        <v>923</v>
      </c>
      <c r="C474" s="92"/>
      <c r="D474" s="93"/>
      <c r="E474" s="94"/>
      <c r="F474" s="95"/>
      <c r="G474" s="96"/>
      <c r="H474" s="38"/>
      <c r="I474" s="21"/>
      <c r="J474" s="21"/>
      <c r="K474" s="21"/>
      <c r="L474" s="21"/>
      <c r="M474" s="21"/>
      <c r="N474" s="21"/>
      <c r="O474" s="21"/>
      <c r="P474" s="21"/>
      <c r="Q474" s="21"/>
      <c r="U474" s="18"/>
    </row>
    <row r="475" spans="1:21" s="8" customFormat="1" ht="14" x14ac:dyDescent="0.2">
      <c r="A475" s="119"/>
      <c r="B475" s="117"/>
      <c r="C475" s="92"/>
      <c r="D475" s="93"/>
      <c r="E475" s="94"/>
      <c r="F475" s="95"/>
      <c r="G475" s="96"/>
      <c r="H475" s="38"/>
      <c r="I475" s="21"/>
      <c r="J475" s="21"/>
      <c r="K475" s="21"/>
      <c r="L475" s="21"/>
      <c r="M475" s="21"/>
      <c r="N475" s="21"/>
      <c r="O475" s="21"/>
      <c r="P475" s="21"/>
      <c r="Q475" s="21"/>
      <c r="U475" s="18"/>
    </row>
    <row r="476" spans="1:21" s="8" customFormat="1" ht="43" x14ac:dyDescent="0.2">
      <c r="A476" s="119"/>
      <c r="B476" s="117" t="s">
        <v>1220</v>
      </c>
      <c r="C476" s="92"/>
      <c r="D476" s="93"/>
      <c r="E476" s="94" t="s">
        <v>1</v>
      </c>
      <c r="F476" s="95"/>
      <c r="G476" s="107">
        <v>800</v>
      </c>
      <c r="H476" s="38"/>
      <c r="I476" s="21"/>
      <c r="J476" s="21"/>
      <c r="K476" s="21"/>
      <c r="L476" s="21"/>
      <c r="M476" s="21"/>
      <c r="N476" s="21"/>
      <c r="O476" s="21"/>
      <c r="P476" s="21"/>
      <c r="Q476" s="21"/>
      <c r="U476" s="18"/>
    </row>
    <row r="477" spans="1:21" s="8" customFormat="1" ht="14" x14ac:dyDescent="0.2">
      <c r="A477" s="119"/>
      <c r="B477" s="117"/>
      <c r="C477" s="92"/>
      <c r="D477" s="93"/>
      <c r="E477" s="94"/>
      <c r="F477" s="95"/>
      <c r="G477" s="96"/>
      <c r="H477" s="38"/>
      <c r="I477" s="21"/>
      <c r="J477" s="21"/>
      <c r="K477" s="21"/>
      <c r="L477" s="21"/>
      <c r="M477" s="21"/>
      <c r="N477" s="21"/>
      <c r="O477" s="21"/>
      <c r="P477" s="21"/>
      <c r="Q477" s="21"/>
      <c r="U477" s="18"/>
    </row>
    <row r="478" spans="1:21" ht="133" customHeight="1" x14ac:dyDescent="0.15">
      <c r="A478" s="119"/>
      <c r="B478" s="117" t="s">
        <v>1218</v>
      </c>
      <c r="C478" s="92"/>
      <c r="D478" s="93"/>
      <c r="E478" s="94" t="s">
        <v>1</v>
      </c>
      <c r="F478" s="95"/>
      <c r="G478" s="96">
        <f>SUM(D478*F478)</f>
        <v>0</v>
      </c>
    </row>
    <row r="479" spans="1:21" x14ac:dyDescent="0.15">
      <c r="A479" s="119"/>
      <c r="B479" s="117"/>
      <c r="C479" s="92"/>
      <c r="D479" s="93"/>
      <c r="E479" s="94"/>
      <c r="F479" s="95"/>
      <c r="G479" s="194"/>
    </row>
    <row r="480" spans="1:21" ht="14" x14ac:dyDescent="0.15">
      <c r="A480" s="119"/>
      <c r="B480" s="187" t="s">
        <v>940</v>
      </c>
      <c r="C480" s="92"/>
      <c r="D480" s="93"/>
      <c r="E480" s="94"/>
      <c r="F480" s="95"/>
      <c r="G480" s="194"/>
    </row>
    <row r="481" spans="1:7" x14ac:dyDescent="0.15">
      <c r="A481" s="119"/>
      <c r="B481" s="117"/>
      <c r="C481" s="92"/>
      <c r="D481" s="93"/>
      <c r="E481" s="94"/>
      <c r="F481" s="95"/>
      <c r="G481" s="194"/>
    </row>
    <row r="482" spans="1:7" ht="40" customHeight="1" x14ac:dyDescent="0.15">
      <c r="A482" s="119"/>
      <c r="B482" s="117" t="s">
        <v>1145</v>
      </c>
      <c r="C482" s="92"/>
      <c r="D482" s="93"/>
      <c r="E482" s="94" t="s">
        <v>1</v>
      </c>
      <c r="F482" s="95"/>
      <c r="G482" s="96">
        <f>SUM(D482*F482)</f>
        <v>0</v>
      </c>
    </row>
    <row r="483" spans="1:7" ht="15" customHeight="1" x14ac:dyDescent="0.15">
      <c r="A483" s="119"/>
      <c r="B483" s="117"/>
      <c r="C483" s="92"/>
      <c r="D483" s="93"/>
      <c r="E483" s="94"/>
      <c r="F483" s="95"/>
      <c r="G483" s="96"/>
    </row>
    <row r="484" spans="1:7" ht="15" customHeight="1" x14ac:dyDescent="0.15">
      <c r="A484" s="119"/>
      <c r="B484" s="187" t="s">
        <v>1217</v>
      </c>
      <c r="C484" s="92"/>
      <c r="D484" s="93"/>
      <c r="E484" s="94"/>
      <c r="F484" s="95"/>
      <c r="G484" s="96"/>
    </row>
    <row r="485" spans="1:7" ht="15" customHeight="1" x14ac:dyDescent="0.15">
      <c r="A485" s="119"/>
      <c r="B485" s="117"/>
      <c r="C485" s="92"/>
      <c r="D485" s="93"/>
      <c r="E485" s="94"/>
      <c r="F485" s="95"/>
      <c r="G485" s="96"/>
    </row>
    <row r="486" spans="1:7" ht="42" x14ac:dyDescent="0.15">
      <c r="A486" s="119"/>
      <c r="B486" s="117" t="s">
        <v>1219</v>
      </c>
      <c r="C486" s="92"/>
      <c r="D486" s="93"/>
      <c r="E486" s="94" t="s">
        <v>1</v>
      </c>
      <c r="F486" s="95"/>
      <c r="G486" s="96">
        <f>SUM(D486*F486)</f>
        <v>0</v>
      </c>
    </row>
    <row r="487" spans="1:7" x14ac:dyDescent="0.15">
      <c r="A487" s="119"/>
      <c r="B487" s="117"/>
      <c r="C487" s="92"/>
      <c r="D487" s="93"/>
      <c r="E487" s="94"/>
      <c r="F487" s="95"/>
      <c r="G487" s="96"/>
    </row>
    <row r="488" spans="1:7" x14ac:dyDescent="0.15">
      <c r="A488" s="119"/>
      <c r="B488" s="117"/>
      <c r="C488" s="92"/>
      <c r="D488" s="93"/>
      <c r="E488" s="94"/>
      <c r="F488" s="95"/>
      <c r="G488" s="194"/>
    </row>
    <row r="489" spans="1:7" x14ac:dyDescent="0.15">
      <c r="A489" s="119"/>
      <c r="B489" s="118"/>
      <c r="C489" s="92"/>
      <c r="D489" s="93"/>
      <c r="E489" s="94"/>
      <c r="F489" s="95"/>
      <c r="G489" s="195"/>
    </row>
    <row r="490" spans="1:7" ht="14" x14ac:dyDescent="0.15">
      <c r="A490" s="119"/>
      <c r="B490" s="118" t="s">
        <v>0</v>
      </c>
      <c r="C490" s="92"/>
      <c r="D490" s="93"/>
      <c r="E490" s="94"/>
      <c r="F490" s="95"/>
      <c r="G490" s="111">
        <f>SUM(G2:G486)</f>
        <v>6350</v>
      </c>
    </row>
    <row r="491" spans="1:7" ht="14" thickBot="1" x14ac:dyDescent="0.2">
      <c r="A491" s="119"/>
      <c r="B491" s="118"/>
      <c r="C491" s="92"/>
      <c r="D491" s="93"/>
      <c r="E491" s="94"/>
      <c r="F491" s="95"/>
      <c r="G491" s="112"/>
    </row>
    <row r="492" spans="1:7" ht="14" thickTop="1" x14ac:dyDescent="0.15">
      <c r="A492" s="196"/>
      <c r="B492" s="118"/>
      <c r="C492" s="92"/>
      <c r="D492" s="93"/>
      <c r="E492" s="94"/>
      <c r="F492" s="95"/>
      <c r="G492" s="96"/>
    </row>
    <row r="493" spans="1:7" ht="14" x14ac:dyDescent="0.15">
      <c r="A493" s="7"/>
      <c r="B493" s="118"/>
      <c r="C493" s="92"/>
      <c r="D493" s="93"/>
      <c r="E493" s="94"/>
      <c r="F493" s="95"/>
      <c r="G493" s="96"/>
    </row>
  </sheetData>
  <pageMargins left="0.74803149606299213" right="0.55118110236220474" top="1.2598425196850394" bottom="0.98425196850393704" header="0.51181102362204722" footer="0.51181102362204722"/>
  <pageSetup paperSize="9" scale="23" fitToHeight="4" orientation="portrait" r:id="rId1"/>
  <headerFooter alignWithMargins="0">
    <oddHeader>&amp;L&amp;"Calibri (Body),Bold"Truro Cathedral - St Mary's Aisle Project&amp;R&amp;"Calibri (Body),Bold"Section B - Temporary Works_x000D__x000D_£/p        .</oddHeader>
    <oddFooter>&amp;C&amp;"Calibri,Regular"B/&amp;p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663C4-668F-B24A-B24E-D89A7BA35F3B}">
  <sheetPr>
    <pageSetUpPr fitToPage="1"/>
  </sheetPr>
  <dimension ref="A1:M62"/>
  <sheetViews>
    <sheetView view="pageBreakPreview" zoomScaleSheetLayoutView="100" workbookViewId="0"/>
  </sheetViews>
  <sheetFormatPr baseColWidth="10" defaultColWidth="8.83203125" defaultRowHeight="14" x14ac:dyDescent="0.2"/>
  <cols>
    <col min="1" max="1" width="6.33203125" style="17" customWidth="1"/>
    <col min="2" max="2" width="55.5" style="9" customWidth="1"/>
    <col min="3" max="3" width="0.5" style="11" customWidth="1"/>
    <col min="4" max="4" width="6.83203125" style="11" customWidth="1"/>
    <col min="5" max="5" width="4.5" style="13" customWidth="1"/>
    <col min="6" max="6" width="8.6640625" style="14" customWidth="1"/>
    <col min="7" max="7" width="10.83203125" style="10" customWidth="1"/>
    <col min="8" max="16384" width="8.83203125" style="8"/>
  </cols>
  <sheetData>
    <row r="1" spans="1:8" ht="17" x14ac:dyDescent="0.2">
      <c r="A1" s="119"/>
      <c r="B1" s="114" t="s">
        <v>911</v>
      </c>
      <c r="C1" s="92"/>
      <c r="D1" s="94"/>
      <c r="E1" s="94"/>
      <c r="F1" s="95"/>
      <c r="G1" s="120"/>
      <c r="H1" s="115"/>
    </row>
    <row r="2" spans="1:8" ht="16" x14ac:dyDescent="0.2">
      <c r="A2" s="119"/>
      <c r="B2" s="114"/>
      <c r="C2" s="92"/>
      <c r="D2" s="94"/>
      <c r="E2" s="94"/>
      <c r="F2" s="95"/>
      <c r="G2" s="120"/>
      <c r="H2" s="115"/>
    </row>
    <row r="3" spans="1:8" ht="15" x14ac:dyDescent="0.2">
      <c r="A3" s="119"/>
      <c r="B3" s="161" t="s">
        <v>840</v>
      </c>
      <c r="C3" s="92"/>
      <c r="D3" s="94"/>
      <c r="E3" s="94"/>
      <c r="F3" s="95"/>
      <c r="G3" s="120"/>
      <c r="H3" s="115"/>
    </row>
    <row r="4" spans="1:8" x14ac:dyDescent="0.2">
      <c r="A4" s="119"/>
      <c r="B4" s="161"/>
      <c r="C4" s="92"/>
      <c r="D4" s="94"/>
      <c r="E4" s="94"/>
      <c r="F4" s="95"/>
      <c r="G4" s="120"/>
      <c r="H4" s="115"/>
    </row>
    <row r="5" spans="1:8" ht="29" x14ac:dyDescent="0.2">
      <c r="A5" s="119"/>
      <c r="B5" s="116" t="s">
        <v>929</v>
      </c>
      <c r="C5" s="92"/>
      <c r="D5" s="94"/>
      <c r="E5" s="94"/>
      <c r="F5" s="95"/>
      <c r="G5" s="120"/>
      <c r="H5" s="115"/>
    </row>
    <row r="6" spans="1:8" x14ac:dyDescent="0.2">
      <c r="A6" s="119"/>
      <c r="B6" s="116"/>
      <c r="C6" s="92"/>
      <c r="D6" s="94"/>
      <c r="E6" s="94"/>
      <c r="F6" s="95"/>
      <c r="G6" s="120"/>
      <c r="H6" s="115"/>
    </row>
    <row r="7" spans="1:8" ht="29" x14ac:dyDescent="0.2">
      <c r="A7" s="119"/>
      <c r="B7" s="116" t="s">
        <v>924</v>
      </c>
      <c r="C7" s="92"/>
      <c r="D7" s="94"/>
      <c r="E7" s="94"/>
      <c r="F7" s="95"/>
      <c r="G7" s="120"/>
      <c r="H7" s="115"/>
    </row>
    <row r="8" spans="1:8" x14ac:dyDescent="0.2">
      <c r="A8" s="119"/>
      <c r="B8" s="116"/>
      <c r="C8" s="92"/>
      <c r="D8" s="94"/>
      <c r="E8" s="94"/>
      <c r="F8" s="95"/>
      <c r="G8" s="120"/>
      <c r="H8" s="115"/>
    </row>
    <row r="9" spans="1:8" ht="43" x14ac:dyDescent="0.2">
      <c r="A9" s="119"/>
      <c r="B9" s="116" t="s">
        <v>936</v>
      </c>
      <c r="C9" s="92"/>
      <c r="D9" s="94"/>
      <c r="E9" s="94" t="s">
        <v>1</v>
      </c>
      <c r="F9" s="95"/>
      <c r="G9" s="135">
        <f>SUM(D9*F9)</f>
        <v>0</v>
      </c>
      <c r="H9" s="115"/>
    </row>
    <row r="10" spans="1:8" x14ac:dyDescent="0.2">
      <c r="A10" s="119"/>
      <c r="B10" s="116"/>
      <c r="C10" s="92"/>
      <c r="D10" s="94"/>
      <c r="E10" s="94"/>
      <c r="F10" s="95"/>
      <c r="G10" s="120"/>
      <c r="H10" s="115"/>
    </row>
    <row r="11" spans="1:8" ht="15" x14ac:dyDescent="0.2">
      <c r="A11" s="119"/>
      <c r="B11" s="161" t="s">
        <v>2</v>
      </c>
      <c r="C11" s="92"/>
      <c r="D11" s="94"/>
      <c r="E11" s="94"/>
      <c r="F11" s="95"/>
      <c r="G11" s="120"/>
      <c r="H11" s="115"/>
    </row>
    <row r="12" spans="1:8" x14ac:dyDescent="0.2">
      <c r="A12" s="119"/>
      <c r="B12" s="116"/>
      <c r="C12" s="92"/>
      <c r="D12" s="94"/>
      <c r="E12" s="94"/>
      <c r="F12" s="95"/>
      <c r="G12" s="120"/>
      <c r="H12" s="115"/>
    </row>
    <row r="13" spans="1:8" ht="29" x14ac:dyDescent="0.2">
      <c r="A13" s="119"/>
      <c r="B13" s="116" t="s">
        <v>930</v>
      </c>
      <c r="C13" s="92"/>
      <c r="D13" s="94"/>
      <c r="E13" s="94" t="s">
        <v>1</v>
      </c>
      <c r="F13" s="95"/>
      <c r="G13" s="135">
        <f>SUM(D13*F13)</f>
        <v>0</v>
      </c>
      <c r="H13" s="115"/>
    </row>
    <row r="14" spans="1:8" x14ac:dyDescent="0.2">
      <c r="A14" s="119"/>
      <c r="B14" s="116"/>
      <c r="C14" s="92"/>
      <c r="D14" s="94"/>
      <c r="E14" s="94"/>
      <c r="F14" s="95"/>
      <c r="G14" s="135"/>
      <c r="H14" s="115"/>
    </row>
    <row r="15" spans="1:8" ht="15" x14ac:dyDescent="0.2">
      <c r="A15" s="119"/>
      <c r="B15" s="161" t="s">
        <v>803</v>
      </c>
      <c r="C15" s="92"/>
      <c r="D15" s="94"/>
      <c r="E15" s="94"/>
      <c r="F15" s="95"/>
      <c r="G15" s="120"/>
      <c r="H15" s="115"/>
    </row>
    <row r="16" spans="1:8" ht="12.75" customHeight="1" x14ac:dyDescent="0.2">
      <c r="A16" s="119"/>
      <c r="B16" s="121"/>
      <c r="C16" s="98"/>
      <c r="D16" s="94"/>
      <c r="E16" s="94"/>
      <c r="F16" s="95"/>
      <c r="G16" s="120"/>
      <c r="H16" s="115"/>
    </row>
    <row r="17" spans="1:13" customFormat="1" ht="14" customHeight="1" x14ac:dyDescent="0.2">
      <c r="A17" s="119"/>
      <c r="B17" s="197" t="s">
        <v>912</v>
      </c>
      <c r="C17" s="122"/>
      <c r="D17" s="123"/>
      <c r="E17" s="124"/>
      <c r="F17" s="125"/>
      <c r="G17" s="115"/>
      <c r="H17" s="115"/>
    </row>
    <row r="18" spans="1:13" customFormat="1" ht="16" x14ac:dyDescent="0.2">
      <c r="A18" s="119"/>
      <c r="B18" s="126"/>
      <c r="C18" s="122"/>
      <c r="D18" s="123"/>
      <c r="E18" s="124"/>
      <c r="F18" s="125"/>
      <c r="G18" s="115"/>
      <c r="H18" s="115"/>
    </row>
    <row r="19" spans="1:13" customFormat="1" ht="29" x14ac:dyDescent="0.2">
      <c r="A19" s="119"/>
      <c r="B19" s="103" t="s">
        <v>913</v>
      </c>
      <c r="C19" s="122"/>
      <c r="D19" s="123"/>
      <c r="E19" s="124"/>
      <c r="F19" s="125"/>
      <c r="G19" s="115"/>
      <c r="H19" s="115"/>
    </row>
    <row r="20" spans="1:13" customFormat="1" ht="16" x14ac:dyDescent="0.2">
      <c r="A20" s="119"/>
      <c r="B20" s="127"/>
      <c r="C20" s="122"/>
      <c r="D20" s="123"/>
      <c r="E20" s="124"/>
      <c r="F20" s="125"/>
      <c r="G20" s="115"/>
      <c r="H20" s="115"/>
    </row>
    <row r="21" spans="1:13" customFormat="1" ht="56" x14ac:dyDescent="0.2">
      <c r="A21" s="119"/>
      <c r="B21" s="179" t="s">
        <v>914</v>
      </c>
      <c r="C21" s="122"/>
      <c r="D21" s="94"/>
      <c r="E21" s="94" t="s">
        <v>1</v>
      </c>
      <c r="F21" s="125"/>
      <c r="G21" s="135">
        <f t="shared" ref="G21:G24" si="0">SUM(D21*F21)</f>
        <v>0</v>
      </c>
      <c r="H21" s="115"/>
    </row>
    <row r="22" spans="1:13" customFormat="1" ht="41" customHeight="1" x14ac:dyDescent="0.2">
      <c r="A22" s="119"/>
      <c r="B22" s="179" t="s">
        <v>917</v>
      </c>
      <c r="C22" s="122"/>
      <c r="D22" s="94"/>
      <c r="E22" s="94" t="s">
        <v>1</v>
      </c>
      <c r="F22" s="125"/>
      <c r="G22" s="135">
        <f t="shared" si="0"/>
        <v>0</v>
      </c>
      <c r="H22" s="115"/>
    </row>
    <row r="23" spans="1:13" customFormat="1" ht="30" customHeight="1" x14ac:dyDescent="0.2">
      <c r="A23" s="119"/>
      <c r="B23" s="179" t="s">
        <v>915</v>
      </c>
      <c r="C23" s="122"/>
      <c r="D23" s="94"/>
      <c r="E23" s="94" t="s">
        <v>1</v>
      </c>
      <c r="F23" s="125"/>
      <c r="G23" s="135">
        <f t="shared" si="0"/>
        <v>0</v>
      </c>
      <c r="H23" s="115"/>
    </row>
    <row r="24" spans="1:13" customFormat="1" ht="43" x14ac:dyDescent="0.2">
      <c r="A24" s="119"/>
      <c r="B24" s="128" t="s">
        <v>916</v>
      </c>
      <c r="C24" s="122"/>
      <c r="D24" s="94"/>
      <c r="E24" s="94" t="s">
        <v>1</v>
      </c>
      <c r="F24" s="125"/>
      <c r="G24" s="182">
        <f t="shared" si="0"/>
        <v>0</v>
      </c>
      <c r="H24" s="115"/>
    </row>
    <row r="25" spans="1:13" x14ac:dyDescent="0.2">
      <c r="A25" s="119"/>
      <c r="B25" s="131"/>
      <c r="C25" s="92"/>
      <c r="D25" s="132"/>
      <c r="E25" s="94"/>
      <c r="F25" s="95"/>
      <c r="G25" s="133"/>
      <c r="H25" s="115"/>
    </row>
    <row r="26" spans="1:13" x14ac:dyDescent="0.2">
      <c r="A26" s="119"/>
      <c r="B26" s="198" t="s">
        <v>919</v>
      </c>
      <c r="C26" s="92"/>
      <c r="D26" s="132"/>
      <c r="E26" s="94"/>
      <c r="F26" s="95"/>
      <c r="G26" s="120"/>
      <c r="H26" s="115"/>
    </row>
    <row r="27" spans="1:13" x14ac:dyDescent="0.2">
      <c r="A27" s="119"/>
      <c r="B27" s="160"/>
      <c r="C27" s="92"/>
      <c r="D27" s="132"/>
      <c r="E27" s="94"/>
      <c r="F27" s="95"/>
      <c r="G27" s="120"/>
      <c r="H27" s="115"/>
    </row>
    <row r="28" spans="1:13" ht="56" x14ac:dyDescent="0.2">
      <c r="A28" s="119"/>
      <c r="B28" s="179" t="s">
        <v>918</v>
      </c>
      <c r="C28" s="92"/>
      <c r="D28" s="132"/>
      <c r="E28" s="94" t="s">
        <v>1</v>
      </c>
      <c r="F28" s="95"/>
      <c r="G28" s="182">
        <f>SUM(D28*F28)</f>
        <v>0</v>
      </c>
      <c r="H28" s="115"/>
    </row>
    <row r="29" spans="1:13" x14ac:dyDescent="0.2">
      <c r="A29" s="119"/>
      <c r="B29" s="108"/>
      <c r="C29" s="92"/>
      <c r="D29" s="132"/>
      <c r="E29" s="94"/>
      <c r="F29" s="95"/>
      <c r="G29" s="120"/>
      <c r="H29" s="115"/>
    </row>
    <row r="30" spans="1:13" x14ac:dyDescent="0.2">
      <c r="A30" s="119"/>
      <c r="B30" s="137"/>
      <c r="C30" s="117"/>
      <c r="D30" s="132"/>
      <c r="E30" s="94"/>
      <c r="F30" s="95"/>
      <c r="G30" s="138"/>
      <c r="H30" s="115"/>
    </row>
    <row r="31" spans="1:13" x14ac:dyDescent="0.2">
      <c r="A31" s="119"/>
      <c r="B31" s="137"/>
      <c r="C31" s="117"/>
      <c r="D31" s="94"/>
      <c r="E31" s="94"/>
      <c r="F31" s="95"/>
      <c r="G31" s="120"/>
      <c r="H31" s="115"/>
    </row>
    <row r="32" spans="1:13" ht="15" x14ac:dyDescent="0.2">
      <c r="A32" s="119"/>
      <c r="B32" s="118" t="s">
        <v>0</v>
      </c>
      <c r="C32" s="92"/>
      <c r="D32" s="93"/>
      <c r="E32" s="94"/>
      <c r="F32" s="95"/>
      <c r="G32" s="111">
        <f>SUM(G17:G31)</f>
        <v>0</v>
      </c>
      <c r="H32" s="115"/>
      <c r="I32" s="21"/>
      <c r="J32" s="21"/>
      <c r="K32" s="21"/>
      <c r="L32" s="21"/>
      <c r="M32" s="21"/>
    </row>
    <row r="33" spans="1:13" ht="15" thickBot="1" x14ac:dyDescent="0.25">
      <c r="A33" s="119"/>
      <c r="B33" s="118"/>
      <c r="C33" s="92"/>
      <c r="D33" s="93"/>
      <c r="E33" s="94"/>
      <c r="F33" s="95"/>
      <c r="G33" s="112"/>
      <c r="H33" s="115"/>
      <c r="I33" s="21"/>
      <c r="J33" s="21"/>
      <c r="K33" s="21"/>
      <c r="L33" s="21"/>
      <c r="M33" s="21"/>
    </row>
    <row r="34" spans="1:13" ht="15" thickTop="1" x14ac:dyDescent="0.2">
      <c r="A34" s="119"/>
      <c r="B34" s="137"/>
      <c r="C34" s="117"/>
      <c r="D34" s="94"/>
      <c r="E34" s="94"/>
      <c r="F34" s="95"/>
      <c r="G34" s="120"/>
      <c r="H34" s="115"/>
    </row>
    <row r="35" spans="1:13" x14ac:dyDescent="0.2">
      <c r="A35" s="119"/>
      <c r="B35" s="137"/>
      <c r="C35" s="117"/>
      <c r="D35" s="94"/>
      <c r="E35" s="94"/>
      <c r="F35" s="95"/>
      <c r="G35" s="120"/>
      <c r="H35" s="115"/>
    </row>
    <row r="36" spans="1:13" x14ac:dyDescent="0.2">
      <c r="A36" s="253"/>
      <c r="B36" s="254"/>
      <c r="C36" s="255"/>
      <c r="D36" s="256"/>
      <c r="E36" s="256"/>
      <c r="F36" s="257"/>
      <c r="G36" s="14"/>
      <c r="H36" s="256"/>
      <c r="I36" s="256"/>
    </row>
    <row r="37" spans="1:13" x14ac:dyDescent="0.2">
      <c r="A37" s="253"/>
      <c r="B37" s="254"/>
      <c r="C37" s="255"/>
      <c r="D37" s="256"/>
      <c r="E37" s="256"/>
      <c r="F37" s="257"/>
      <c r="G37" s="14"/>
      <c r="H37" s="256"/>
      <c r="I37" s="256"/>
    </row>
    <row r="38" spans="1:13" x14ac:dyDescent="0.2">
      <c r="A38" s="253"/>
      <c r="B38" s="254"/>
      <c r="C38" s="255"/>
      <c r="D38" s="256"/>
      <c r="E38" s="256"/>
      <c r="F38" s="257"/>
      <c r="G38" s="14"/>
      <c r="H38" s="256"/>
      <c r="I38" s="256"/>
    </row>
    <row r="39" spans="1:13" x14ac:dyDescent="0.2">
      <c r="A39" s="253"/>
      <c r="B39" s="254"/>
      <c r="C39" s="255"/>
      <c r="D39" s="256"/>
      <c r="E39" s="256"/>
      <c r="F39" s="257"/>
      <c r="G39" s="14"/>
      <c r="H39" s="256"/>
      <c r="I39" s="256"/>
    </row>
    <row r="40" spans="1:13" x14ac:dyDescent="0.2">
      <c r="A40" s="253"/>
      <c r="B40" s="254"/>
      <c r="C40" s="255"/>
      <c r="D40" s="256"/>
      <c r="E40" s="256"/>
      <c r="F40" s="257"/>
      <c r="G40" s="14"/>
      <c r="H40" s="256"/>
      <c r="I40" s="256"/>
    </row>
    <row r="41" spans="1:13" x14ac:dyDescent="0.2">
      <c r="A41" s="253"/>
      <c r="B41" s="254"/>
      <c r="C41" s="255"/>
      <c r="D41" s="256"/>
      <c r="E41" s="256"/>
      <c r="F41" s="257"/>
      <c r="G41" s="14"/>
      <c r="H41" s="256"/>
      <c r="I41" s="256"/>
    </row>
    <row r="42" spans="1:13" x14ac:dyDescent="0.2">
      <c r="A42" s="253"/>
      <c r="B42" s="254"/>
      <c r="C42" s="255"/>
      <c r="D42" s="256"/>
      <c r="E42" s="256"/>
      <c r="F42" s="257"/>
      <c r="G42" s="14"/>
      <c r="H42" s="256"/>
      <c r="I42" s="256"/>
    </row>
    <row r="43" spans="1:13" x14ac:dyDescent="0.2">
      <c r="A43" s="253"/>
      <c r="B43" s="254"/>
      <c r="C43" s="255"/>
      <c r="D43" s="256"/>
      <c r="E43" s="256"/>
      <c r="F43" s="257"/>
      <c r="G43" s="14"/>
      <c r="H43" s="256"/>
      <c r="I43" s="256"/>
    </row>
    <row r="44" spans="1:13" x14ac:dyDescent="0.2">
      <c r="A44" s="253"/>
      <c r="B44" s="254"/>
      <c r="C44" s="255"/>
      <c r="D44" s="256"/>
      <c r="E44" s="256"/>
      <c r="F44" s="257"/>
      <c r="G44" s="14"/>
      <c r="H44" s="256"/>
      <c r="I44" s="256"/>
    </row>
    <row r="45" spans="1:13" x14ac:dyDescent="0.2">
      <c r="A45" s="253"/>
      <c r="B45" s="254"/>
      <c r="C45" s="255"/>
      <c r="D45" s="256"/>
      <c r="E45" s="256"/>
      <c r="F45" s="257"/>
      <c r="G45" s="14"/>
      <c r="H45" s="256"/>
      <c r="I45" s="256"/>
    </row>
    <row r="46" spans="1:13" x14ac:dyDescent="0.2">
      <c r="A46" s="253"/>
      <c r="B46" s="254"/>
      <c r="C46" s="255"/>
      <c r="D46" s="256"/>
      <c r="E46" s="256"/>
      <c r="F46" s="257"/>
      <c r="G46" s="14"/>
      <c r="H46" s="256"/>
      <c r="I46" s="256"/>
    </row>
    <row r="47" spans="1:13" x14ac:dyDescent="0.2">
      <c r="A47" s="253"/>
      <c r="B47" s="254"/>
      <c r="C47" s="255"/>
      <c r="D47" s="256"/>
      <c r="E47" s="256"/>
      <c r="F47" s="257"/>
      <c r="G47" s="14"/>
      <c r="H47" s="256"/>
      <c r="I47" s="256"/>
    </row>
    <row r="48" spans="1:13" x14ac:dyDescent="0.2">
      <c r="A48" s="253"/>
      <c r="B48" s="254"/>
      <c r="C48" s="255"/>
      <c r="D48" s="256"/>
      <c r="E48" s="256"/>
      <c r="F48" s="257"/>
      <c r="G48" s="14"/>
      <c r="H48" s="256"/>
      <c r="I48" s="256"/>
    </row>
    <row r="49" spans="1:9" x14ac:dyDescent="0.2">
      <c r="A49" s="253"/>
      <c r="B49" s="254"/>
      <c r="C49" s="255"/>
      <c r="D49" s="256"/>
      <c r="E49" s="256"/>
      <c r="F49" s="257"/>
      <c r="G49" s="14"/>
      <c r="H49" s="256"/>
      <c r="I49" s="256"/>
    </row>
    <row r="50" spans="1:9" x14ac:dyDescent="0.2">
      <c r="A50" s="253"/>
      <c r="B50" s="254"/>
      <c r="C50" s="255"/>
      <c r="D50" s="256"/>
      <c r="E50" s="256"/>
      <c r="F50" s="257"/>
      <c r="G50" s="14"/>
      <c r="H50" s="256"/>
      <c r="I50" s="256"/>
    </row>
    <row r="51" spans="1:9" x14ac:dyDescent="0.2">
      <c r="A51" s="253"/>
      <c r="B51" s="254"/>
      <c r="C51" s="255"/>
      <c r="D51" s="256"/>
      <c r="E51" s="256"/>
      <c r="F51" s="257"/>
      <c r="G51" s="14"/>
      <c r="H51" s="256"/>
      <c r="I51" s="256"/>
    </row>
    <row r="52" spans="1:9" x14ac:dyDescent="0.2">
      <c r="A52" s="253"/>
      <c r="B52" s="254"/>
      <c r="C52" s="255"/>
      <c r="D52" s="256"/>
      <c r="E52" s="256"/>
      <c r="F52" s="257"/>
      <c r="G52" s="14"/>
      <c r="H52" s="256"/>
      <c r="I52" s="256"/>
    </row>
    <row r="53" spans="1:9" x14ac:dyDescent="0.2">
      <c r="A53" s="253"/>
      <c r="B53" s="254"/>
      <c r="C53" s="255"/>
      <c r="D53" s="256"/>
      <c r="E53" s="256"/>
      <c r="F53" s="257"/>
      <c r="G53" s="14"/>
      <c r="H53" s="256"/>
      <c r="I53" s="256"/>
    </row>
    <row r="54" spans="1:9" x14ac:dyDescent="0.2">
      <c r="A54" s="253"/>
      <c r="B54" s="254"/>
      <c r="C54" s="255"/>
      <c r="D54" s="256"/>
      <c r="E54" s="256"/>
      <c r="F54" s="257"/>
      <c r="G54" s="14"/>
      <c r="H54" s="256"/>
      <c r="I54" s="256"/>
    </row>
    <row r="55" spans="1:9" x14ac:dyDescent="0.2">
      <c r="A55" s="253"/>
      <c r="B55" s="254"/>
      <c r="C55" s="255"/>
      <c r="D55" s="256"/>
      <c r="E55" s="256"/>
      <c r="F55" s="257"/>
      <c r="G55" s="14"/>
      <c r="H55" s="256"/>
      <c r="I55" s="256"/>
    </row>
    <row r="56" spans="1:9" x14ac:dyDescent="0.2">
      <c r="A56" s="253"/>
      <c r="B56" s="254"/>
      <c r="C56" s="255"/>
      <c r="D56" s="256"/>
      <c r="E56" s="256"/>
      <c r="F56" s="257"/>
      <c r="G56" s="14"/>
      <c r="H56" s="256"/>
      <c r="I56" s="256"/>
    </row>
    <row r="57" spans="1:9" x14ac:dyDescent="0.2">
      <c r="A57" s="253"/>
      <c r="B57" s="254"/>
      <c r="C57" s="255"/>
      <c r="D57" s="256"/>
      <c r="E57" s="256"/>
      <c r="F57" s="257"/>
      <c r="G57" s="14"/>
      <c r="H57" s="256"/>
      <c r="I57" s="256"/>
    </row>
    <row r="58" spans="1:9" x14ac:dyDescent="0.2">
      <c r="A58" s="253"/>
      <c r="B58" s="258"/>
      <c r="C58" s="259"/>
      <c r="D58" s="260"/>
      <c r="E58" s="256"/>
      <c r="G58" s="261"/>
      <c r="H58" s="256"/>
      <c r="I58" s="256"/>
    </row>
    <row r="59" spans="1:9" x14ac:dyDescent="0.2">
      <c r="A59" s="253"/>
      <c r="B59" s="262"/>
      <c r="C59" s="260"/>
      <c r="D59" s="260"/>
      <c r="E59" s="257"/>
      <c r="G59" s="261"/>
      <c r="H59" s="256"/>
      <c r="I59" s="256"/>
    </row>
    <row r="60" spans="1:9" x14ac:dyDescent="0.2">
      <c r="A60" s="253"/>
      <c r="B60" s="263"/>
      <c r="C60" s="260"/>
      <c r="D60" s="260"/>
      <c r="E60" s="257"/>
      <c r="G60" s="261"/>
      <c r="H60" s="256"/>
      <c r="I60" s="256"/>
    </row>
    <row r="61" spans="1:9" x14ac:dyDescent="0.2">
      <c r="A61" s="253"/>
      <c r="B61" s="262"/>
      <c r="C61" s="260"/>
      <c r="D61" s="260"/>
      <c r="E61" s="257"/>
      <c r="G61" s="261"/>
      <c r="H61" s="256"/>
      <c r="I61" s="256"/>
    </row>
    <row r="62" spans="1:9" x14ac:dyDescent="0.2">
      <c r="A62" s="253"/>
      <c r="B62" s="262"/>
      <c r="C62" s="260"/>
      <c r="D62" s="260"/>
      <c r="E62" s="257"/>
      <c r="G62" s="261"/>
      <c r="H62" s="256"/>
      <c r="I62" s="256"/>
    </row>
  </sheetData>
  <pageMargins left="0.74803149606299213" right="0.55118110236220474" top="1.2598425196850394" bottom="0.98425196850393704" header="0.51181102362204722" footer="0.51181102362204722"/>
  <pageSetup paperSize="9" scale="82" fitToHeight="2" orientation="portrait" r:id="rId1"/>
  <headerFooter alignWithMargins="0">
    <oddHeader>&amp;L&amp;"Calibri,Bold"Truro Cathedral - St Mary's Aisle Project&amp;R&amp;"Calibri,Bold"Section D - Dayworks and Contingency_x000D__x000D_£/p  &amp;"Calibri,Regular"    &amp;"Arial,Regular"  .</oddHeader>
    <oddFooter>&amp;C&amp;"Calibri,Regular"D/&amp;p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2AA2D-0B13-174D-B3D0-41BC50BEF5CA}">
  <sheetPr>
    <pageSetUpPr fitToPage="1"/>
  </sheetPr>
  <dimension ref="A1:M116"/>
  <sheetViews>
    <sheetView view="pageBreakPreview" zoomScaleSheetLayoutView="100" workbookViewId="0"/>
  </sheetViews>
  <sheetFormatPr baseColWidth="10" defaultColWidth="8.83203125" defaultRowHeight="14" x14ac:dyDescent="0.2"/>
  <cols>
    <col min="1" max="1" width="6.33203125" style="17" customWidth="1"/>
    <col min="2" max="2" width="55.5" style="9" customWidth="1"/>
    <col min="3" max="3" width="0.5" style="11" customWidth="1"/>
    <col min="4" max="4" width="6.83203125" style="11" customWidth="1"/>
    <col min="5" max="5" width="4.5" style="13" customWidth="1"/>
    <col min="6" max="6" width="8.6640625" style="14" customWidth="1"/>
    <col min="7" max="7" width="10.83203125" style="10" customWidth="1"/>
    <col min="8" max="16384" width="8.83203125" style="8"/>
  </cols>
  <sheetData>
    <row r="1" spans="1:8" ht="17" x14ac:dyDescent="0.2">
      <c r="A1" s="119"/>
      <c r="B1" s="114" t="s">
        <v>1212</v>
      </c>
      <c r="C1" s="92"/>
      <c r="D1" s="94"/>
      <c r="E1" s="94"/>
      <c r="F1" s="95"/>
      <c r="G1" s="120"/>
      <c r="H1" s="115"/>
    </row>
    <row r="2" spans="1:8" ht="16" x14ac:dyDescent="0.2">
      <c r="A2" s="119"/>
      <c r="B2" s="114"/>
      <c r="C2" s="92"/>
      <c r="D2" s="94"/>
      <c r="E2" s="94"/>
      <c r="F2" s="95"/>
      <c r="G2" s="120"/>
      <c r="H2" s="115"/>
    </row>
    <row r="3" spans="1:8" ht="15" x14ac:dyDescent="0.2">
      <c r="A3" s="119"/>
      <c r="B3" s="161" t="s">
        <v>840</v>
      </c>
      <c r="C3" s="92"/>
      <c r="D3" s="94"/>
      <c r="E3" s="94"/>
      <c r="F3" s="95"/>
      <c r="G3" s="120"/>
      <c r="H3" s="115"/>
    </row>
    <row r="4" spans="1:8" x14ac:dyDescent="0.2">
      <c r="A4" s="119"/>
      <c r="B4" s="161"/>
      <c r="C4" s="92"/>
      <c r="D4" s="94"/>
      <c r="E4" s="94"/>
      <c r="F4" s="95"/>
      <c r="G4" s="120"/>
      <c r="H4" s="115"/>
    </row>
    <row r="5" spans="1:8" ht="29" x14ac:dyDescent="0.2">
      <c r="A5" s="119"/>
      <c r="B5" s="116" t="s">
        <v>928</v>
      </c>
      <c r="C5" s="92"/>
      <c r="D5" s="94"/>
      <c r="E5" s="94"/>
      <c r="F5" s="95"/>
      <c r="G5" s="120"/>
      <c r="H5" s="115"/>
    </row>
    <row r="6" spans="1:8" x14ac:dyDescent="0.2">
      <c r="A6" s="119"/>
      <c r="B6" s="116"/>
      <c r="C6" s="92"/>
      <c r="D6" s="94"/>
      <c r="E6" s="94"/>
      <c r="F6" s="95"/>
      <c r="G6" s="120"/>
      <c r="H6" s="115"/>
    </row>
    <row r="7" spans="1:8" ht="29" x14ac:dyDescent="0.2">
      <c r="A7" s="119"/>
      <c r="B7" s="116" t="s">
        <v>924</v>
      </c>
      <c r="C7" s="92"/>
      <c r="D7" s="94"/>
      <c r="E7" s="94"/>
      <c r="F7" s="95"/>
      <c r="G7" s="120"/>
      <c r="H7" s="115"/>
    </row>
    <row r="8" spans="1:8" x14ac:dyDescent="0.2">
      <c r="A8" s="119"/>
      <c r="B8" s="116"/>
      <c r="C8" s="92"/>
      <c r="D8" s="94"/>
      <c r="E8" s="94"/>
      <c r="F8" s="95"/>
      <c r="G8" s="120"/>
      <c r="H8" s="115"/>
    </row>
    <row r="9" spans="1:8" ht="15" x14ac:dyDescent="0.2">
      <c r="A9" s="119"/>
      <c r="B9" s="161" t="s">
        <v>2</v>
      </c>
      <c r="C9" s="92"/>
      <c r="D9" s="94"/>
      <c r="E9" s="94"/>
      <c r="F9" s="95"/>
      <c r="G9" s="120"/>
      <c r="H9" s="115"/>
    </row>
    <row r="10" spans="1:8" x14ac:dyDescent="0.2">
      <c r="A10" s="119"/>
      <c r="B10" s="161"/>
      <c r="C10" s="92"/>
      <c r="D10" s="94"/>
      <c r="E10" s="94"/>
      <c r="F10" s="95"/>
      <c r="G10" s="120"/>
      <c r="H10" s="115"/>
    </row>
    <row r="11" spans="1:8" ht="29" x14ac:dyDescent="0.2">
      <c r="A11" s="119"/>
      <c r="B11" s="116" t="s">
        <v>925</v>
      </c>
      <c r="C11" s="92"/>
      <c r="D11" s="94"/>
      <c r="E11" s="94" t="s">
        <v>1</v>
      </c>
      <c r="F11" s="95"/>
      <c r="G11" s="135">
        <f>SUM(D11*F11)</f>
        <v>0</v>
      </c>
      <c r="H11" s="115"/>
    </row>
    <row r="12" spans="1:8" x14ac:dyDescent="0.2">
      <c r="A12" s="119"/>
      <c r="B12" s="116"/>
      <c r="C12" s="92"/>
      <c r="D12" s="94"/>
      <c r="E12" s="94"/>
      <c r="F12" s="95"/>
      <c r="G12" s="135"/>
      <c r="H12" s="115"/>
    </row>
    <row r="13" spans="1:8" ht="71" x14ac:dyDescent="0.2">
      <c r="A13" s="119"/>
      <c r="B13" s="116" t="s">
        <v>926</v>
      </c>
      <c r="C13" s="92"/>
      <c r="D13" s="94"/>
      <c r="E13" s="94" t="s">
        <v>1</v>
      </c>
      <c r="F13" s="95"/>
      <c r="G13" s="135">
        <f>SUM(D13*F13)</f>
        <v>0</v>
      </c>
      <c r="H13" s="115"/>
    </row>
    <row r="14" spans="1:8" x14ac:dyDescent="0.2">
      <c r="A14" s="119"/>
      <c r="B14" s="116"/>
      <c r="C14" s="92"/>
      <c r="D14" s="94"/>
      <c r="E14" s="94"/>
      <c r="F14" s="95"/>
      <c r="G14" s="135"/>
      <c r="H14" s="115"/>
    </row>
    <row r="15" spans="1:8" ht="85" customHeight="1" x14ac:dyDescent="0.2">
      <c r="A15" s="119"/>
      <c r="B15" s="116" t="s">
        <v>1213</v>
      </c>
      <c r="C15" s="92"/>
      <c r="D15" s="94"/>
      <c r="E15" s="94" t="s">
        <v>1</v>
      </c>
      <c r="F15" s="95"/>
      <c r="G15" s="135">
        <f>SUM(D15*F15)</f>
        <v>0</v>
      </c>
      <c r="H15" s="115"/>
    </row>
    <row r="16" spans="1:8" x14ac:dyDescent="0.2">
      <c r="A16" s="119"/>
      <c r="B16" s="116"/>
      <c r="C16" s="92"/>
      <c r="D16" s="94"/>
      <c r="E16" s="94"/>
      <c r="F16" s="95"/>
      <c r="G16" s="135"/>
      <c r="H16" s="115"/>
    </row>
    <row r="17" spans="1:8" ht="29" x14ac:dyDescent="0.2">
      <c r="A17" s="119"/>
      <c r="B17" s="116" t="s">
        <v>1214</v>
      </c>
      <c r="C17" s="92"/>
      <c r="D17" s="94"/>
      <c r="E17" s="94" t="s">
        <v>1</v>
      </c>
      <c r="F17" s="95"/>
      <c r="G17" s="135">
        <f>SUM(D17*F17)</f>
        <v>0</v>
      </c>
      <c r="H17" s="115"/>
    </row>
    <row r="18" spans="1:8" x14ac:dyDescent="0.2">
      <c r="A18" s="119"/>
      <c r="B18" s="116"/>
      <c r="C18" s="92"/>
      <c r="D18" s="94"/>
      <c r="E18" s="94"/>
      <c r="F18" s="95"/>
      <c r="G18" s="135"/>
      <c r="H18" s="115"/>
    </row>
    <row r="19" spans="1:8" ht="85" x14ac:dyDescent="0.2">
      <c r="A19" s="119"/>
      <c r="B19" s="116" t="s">
        <v>927</v>
      </c>
      <c r="C19" s="92"/>
      <c r="D19" s="94"/>
      <c r="E19" s="94" t="s">
        <v>1</v>
      </c>
      <c r="F19" s="95"/>
      <c r="G19" s="135">
        <f>SUM(D19*F19)</f>
        <v>0</v>
      </c>
      <c r="H19" s="115"/>
    </row>
    <row r="20" spans="1:8" ht="16" x14ac:dyDescent="0.2">
      <c r="A20" s="119"/>
      <c r="B20" s="114"/>
      <c r="C20" s="92"/>
      <c r="D20" s="94"/>
      <c r="E20" s="94"/>
      <c r="F20" s="95"/>
      <c r="G20" s="120"/>
      <c r="H20" s="115"/>
    </row>
    <row r="21" spans="1:8" ht="15" x14ac:dyDescent="0.2">
      <c r="A21" s="119"/>
      <c r="B21" s="161" t="s">
        <v>803</v>
      </c>
      <c r="C21" s="92"/>
      <c r="D21" s="94"/>
      <c r="E21" s="94"/>
      <c r="F21" s="95"/>
      <c r="G21" s="120"/>
      <c r="H21" s="115"/>
    </row>
    <row r="22" spans="1:8" ht="12.75" customHeight="1" x14ac:dyDescent="0.2">
      <c r="A22" s="119"/>
      <c r="B22" s="121"/>
      <c r="C22" s="98"/>
      <c r="D22" s="94"/>
      <c r="E22" s="94"/>
      <c r="F22" s="95"/>
      <c r="G22" s="120"/>
      <c r="H22" s="115"/>
    </row>
    <row r="23" spans="1:8" customFormat="1" ht="14" customHeight="1" x14ac:dyDescent="0.2">
      <c r="A23" s="119"/>
      <c r="B23" s="197" t="s">
        <v>805</v>
      </c>
      <c r="C23" s="122"/>
      <c r="D23" s="123"/>
      <c r="E23" s="124"/>
      <c r="F23" s="125"/>
      <c r="G23" s="115"/>
      <c r="H23" s="115"/>
    </row>
    <row r="24" spans="1:8" customFormat="1" ht="16" x14ac:dyDescent="0.2">
      <c r="A24" s="119"/>
      <c r="B24" s="126"/>
      <c r="C24" s="122"/>
      <c r="D24" s="123"/>
      <c r="E24" s="124"/>
      <c r="F24" s="125"/>
      <c r="G24" s="115"/>
      <c r="H24" s="115"/>
    </row>
    <row r="25" spans="1:8" customFormat="1" ht="29" x14ac:dyDescent="0.2">
      <c r="A25" s="119"/>
      <c r="B25" s="103" t="s">
        <v>806</v>
      </c>
      <c r="C25" s="122"/>
      <c r="D25" s="123"/>
      <c r="E25" s="124"/>
      <c r="F25" s="125"/>
      <c r="G25" s="115"/>
      <c r="H25" s="115"/>
    </row>
    <row r="26" spans="1:8" customFormat="1" ht="16" x14ac:dyDescent="0.2">
      <c r="A26" s="119"/>
      <c r="B26" s="127"/>
      <c r="C26" s="122"/>
      <c r="D26" s="123"/>
      <c r="E26" s="124"/>
      <c r="F26" s="125"/>
      <c r="G26" s="115"/>
      <c r="H26" s="115"/>
    </row>
    <row r="27" spans="1:8" customFormat="1" ht="56" x14ac:dyDescent="0.2">
      <c r="A27" s="119"/>
      <c r="B27" s="179" t="s">
        <v>823</v>
      </c>
      <c r="C27" s="122"/>
      <c r="D27" s="94"/>
      <c r="E27" s="94" t="s">
        <v>1</v>
      </c>
      <c r="F27" s="125"/>
      <c r="G27" s="135">
        <f t="shared" ref="G27:G33" si="0">SUM(D27*F27)</f>
        <v>0</v>
      </c>
      <c r="H27" s="115"/>
    </row>
    <row r="28" spans="1:8" customFormat="1" ht="35" customHeight="1" x14ac:dyDescent="0.2">
      <c r="A28" s="119"/>
      <c r="B28" s="179" t="s">
        <v>824</v>
      </c>
      <c r="C28" s="122"/>
      <c r="D28" s="94"/>
      <c r="E28" s="94" t="s">
        <v>1</v>
      </c>
      <c r="F28" s="125"/>
      <c r="G28" s="135">
        <f t="shared" si="0"/>
        <v>0</v>
      </c>
      <c r="H28" s="115"/>
    </row>
    <row r="29" spans="1:8" customFormat="1" ht="30" customHeight="1" x14ac:dyDescent="0.2">
      <c r="A29" s="119"/>
      <c r="B29" s="179" t="s">
        <v>825</v>
      </c>
      <c r="C29" s="122"/>
      <c r="D29" s="94"/>
      <c r="E29" s="94" t="s">
        <v>1</v>
      </c>
      <c r="F29" s="125"/>
      <c r="G29" s="135">
        <f t="shared" si="0"/>
        <v>0</v>
      </c>
      <c r="H29" s="115"/>
    </row>
    <row r="30" spans="1:8" customFormat="1" ht="57" x14ac:dyDescent="0.2">
      <c r="A30" s="119"/>
      <c r="B30" s="128" t="s">
        <v>826</v>
      </c>
      <c r="C30" s="122"/>
      <c r="D30" s="94"/>
      <c r="E30" s="94" t="s">
        <v>1</v>
      </c>
      <c r="F30" s="125"/>
      <c r="G30" s="182">
        <f t="shared" si="0"/>
        <v>0</v>
      </c>
      <c r="H30" s="115"/>
    </row>
    <row r="31" spans="1:8" customFormat="1" ht="43" x14ac:dyDescent="0.2">
      <c r="A31" s="119"/>
      <c r="B31" s="128" t="s">
        <v>1215</v>
      </c>
      <c r="C31" s="122"/>
      <c r="D31" s="94"/>
      <c r="E31" s="94" t="s">
        <v>1</v>
      </c>
      <c r="F31" s="125"/>
      <c r="G31" s="182">
        <f t="shared" si="0"/>
        <v>0</v>
      </c>
      <c r="H31" s="115"/>
    </row>
    <row r="32" spans="1:8" customFormat="1" ht="43" x14ac:dyDescent="0.2">
      <c r="A32" s="119"/>
      <c r="B32" s="128" t="s">
        <v>1216</v>
      </c>
      <c r="C32" s="122"/>
      <c r="D32" s="94"/>
      <c r="E32" s="94" t="s">
        <v>1</v>
      </c>
      <c r="F32" s="125"/>
      <c r="G32" s="182">
        <f t="shared" si="0"/>
        <v>0</v>
      </c>
      <c r="H32" s="115"/>
    </row>
    <row r="33" spans="1:8" customFormat="1" ht="16" x14ac:dyDescent="0.2">
      <c r="A33" s="119"/>
      <c r="B33" s="128" t="s">
        <v>933</v>
      </c>
      <c r="C33" s="122"/>
      <c r="D33" s="94"/>
      <c r="E33" s="94" t="s">
        <v>1</v>
      </c>
      <c r="F33" s="125"/>
      <c r="G33" s="182">
        <f t="shared" si="0"/>
        <v>0</v>
      </c>
      <c r="H33" s="115"/>
    </row>
    <row r="34" spans="1:8" x14ac:dyDescent="0.2">
      <c r="A34" s="119"/>
      <c r="B34" s="131"/>
      <c r="C34" s="92"/>
      <c r="D34" s="132"/>
      <c r="E34" s="94"/>
      <c r="F34" s="95"/>
      <c r="G34" s="133"/>
      <c r="H34" s="115"/>
    </row>
    <row r="35" spans="1:8" x14ac:dyDescent="0.2">
      <c r="A35" s="119"/>
      <c r="B35" s="198" t="s">
        <v>807</v>
      </c>
      <c r="C35" s="92"/>
      <c r="D35" s="132"/>
      <c r="E35" s="94"/>
      <c r="F35" s="95"/>
      <c r="G35" s="120"/>
      <c r="H35" s="115"/>
    </row>
    <row r="36" spans="1:8" x14ac:dyDescent="0.2">
      <c r="A36" s="119"/>
      <c r="B36" s="160"/>
      <c r="C36" s="92"/>
      <c r="D36" s="132"/>
      <c r="E36" s="94"/>
      <c r="F36" s="95"/>
      <c r="G36" s="120"/>
      <c r="H36" s="115"/>
    </row>
    <row r="37" spans="1:8" ht="56" x14ac:dyDescent="0.2">
      <c r="A37" s="119"/>
      <c r="B37" s="179" t="s">
        <v>827</v>
      </c>
      <c r="C37" s="92"/>
      <c r="D37" s="132"/>
      <c r="E37" s="94" t="s">
        <v>1</v>
      </c>
      <c r="F37" s="95"/>
      <c r="G37" s="182">
        <f>SUM(D37*F37)</f>
        <v>0</v>
      </c>
      <c r="H37" s="115"/>
    </row>
    <row r="38" spans="1:8" x14ac:dyDescent="0.2">
      <c r="A38" s="119"/>
      <c r="B38" s="108"/>
      <c r="C38" s="92"/>
      <c r="D38" s="132"/>
      <c r="E38" s="94"/>
      <c r="F38" s="95"/>
      <c r="G38" s="120"/>
      <c r="H38" s="115"/>
    </row>
    <row r="39" spans="1:8" ht="14" customHeight="1" x14ac:dyDescent="0.2">
      <c r="A39" s="119"/>
      <c r="B39" s="180" t="s">
        <v>808</v>
      </c>
      <c r="C39" s="92"/>
      <c r="D39" s="132"/>
      <c r="E39" s="94"/>
      <c r="F39" s="95"/>
      <c r="G39" s="120"/>
      <c r="H39" s="115"/>
    </row>
    <row r="40" spans="1:8" x14ac:dyDescent="0.2">
      <c r="A40" s="119"/>
      <c r="B40" s="108"/>
      <c r="C40" s="92"/>
      <c r="D40" s="132"/>
      <c r="E40" s="94"/>
      <c r="F40" s="95"/>
      <c r="G40" s="120"/>
      <c r="H40" s="115"/>
    </row>
    <row r="41" spans="1:8" x14ac:dyDescent="0.2">
      <c r="A41" s="119"/>
      <c r="B41" s="179" t="s">
        <v>828</v>
      </c>
      <c r="C41" s="92"/>
      <c r="D41" s="132"/>
      <c r="E41" s="94" t="s">
        <v>1</v>
      </c>
      <c r="F41" s="95"/>
      <c r="G41" s="182">
        <f>SUM(D41*F41)</f>
        <v>0</v>
      </c>
      <c r="H41" s="115"/>
    </row>
    <row r="42" spans="1:8" ht="15" x14ac:dyDescent="0.2">
      <c r="A42" s="119"/>
      <c r="B42" s="178" t="s">
        <v>829</v>
      </c>
      <c r="C42" s="92"/>
      <c r="D42" s="132"/>
      <c r="E42" s="94" t="s">
        <v>1</v>
      </c>
      <c r="F42" s="95"/>
      <c r="G42" s="182">
        <f>SUM(D42*F42)</f>
        <v>0</v>
      </c>
      <c r="H42" s="115"/>
    </row>
    <row r="43" spans="1:8" ht="15" x14ac:dyDescent="0.2">
      <c r="A43" s="119"/>
      <c r="B43" s="178" t="s">
        <v>830</v>
      </c>
      <c r="C43" s="92"/>
      <c r="D43" s="132"/>
      <c r="E43" s="94" t="s">
        <v>1</v>
      </c>
      <c r="F43" s="95"/>
      <c r="G43" s="182">
        <f>-SUM(D43*F43)</f>
        <v>0</v>
      </c>
      <c r="H43" s="115"/>
    </row>
    <row r="44" spans="1:8" ht="15" x14ac:dyDescent="0.2">
      <c r="A44" s="119"/>
      <c r="B44" s="178" t="s">
        <v>809</v>
      </c>
      <c r="C44" s="92"/>
      <c r="D44" s="132"/>
      <c r="E44" s="94"/>
      <c r="F44" s="95"/>
      <c r="G44" s="120"/>
      <c r="H44" s="115"/>
    </row>
    <row r="45" spans="1:8" ht="15" x14ac:dyDescent="0.2">
      <c r="A45" s="119"/>
      <c r="B45" s="178" t="s">
        <v>810</v>
      </c>
      <c r="C45" s="92"/>
      <c r="D45" s="132"/>
      <c r="E45" s="94"/>
      <c r="F45" s="95"/>
      <c r="G45" s="120"/>
      <c r="H45" s="115"/>
    </row>
    <row r="46" spans="1:8" ht="29" x14ac:dyDescent="0.2">
      <c r="A46" s="119"/>
      <c r="B46" s="178" t="s">
        <v>811</v>
      </c>
      <c r="C46" s="92"/>
      <c r="D46" s="132"/>
      <c r="E46" s="94"/>
      <c r="F46" s="95"/>
      <c r="G46" s="120"/>
      <c r="H46" s="115"/>
    </row>
    <row r="47" spans="1:8" x14ac:dyDescent="0.2">
      <c r="A47" s="119"/>
      <c r="B47" s="178"/>
      <c r="C47" s="92"/>
      <c r="D47" s="132"/>
      <c r="E47" s="94"/>
      <c r="F47" s="95"/>
      <c r="G47" s="120"/>
      <c r="H47" s="115"/>
    </row>
    <row r="48" spans="1:8" ht="15" x14ac:dyDescent="0.2">
      <c r="A48" s="119"/>
      <c r="B48" s="108" t="s">
        <v>812</v>
      </c>
      <c r="C48" s="92"/>
      <c r="D48" s="132"/>
      <c r="E48" s="94"/>
      <c r="F48" s="95"/>
      <c r="G48" s="120"/>
      <c r="H48" s="115"/>
    </row>
    <row r="49" spans="1:8" x14ac:dyDescent="0.2">
      <c r="A49" s="119"/>
      <c r="B49" s="178"/>
      <c r="C49" s="92"/>
      <c r="D49" s="132"/>
      <c r="E49" s="94"/>
      <c r="F49" s="95"/>
      <c r="G49" s="120"/>
      <c r="H49" s="115"/>
    </row>
    <row r="50" spans="1:8" ht="15" x14ac:dyDescent="0.2">
      <c r="A50" s="119"/>
      <c r="B50" s="181" t="s">
        <v>813</v>
      </c>
      <c r="C50" s="92"/>
      <c r="D50" s="132"/>
      <c r="E50" s="94"/>
      <c r="F50" s="95"/>
      <c r="G50" s="120"/>
      <c r="H50" s="115"/>
    </row>
    <row r="51" spans="1:8" x14ac:dyDescent="0.2">
      <c r="A51" s="119"/>
      <c r="B51" s="178"/>
      <c r="C51" s="92"/>
      <c r="D51" s="132"/>
      <c r="E51" s="94"/>
      <c r="F51" s="95"/>
      <c r="G51" s="120"/>
      <c r="H51" s="115"/>
    </row>
    <row r="52" spans="1:8" ht="43" x14ac:dyDescent="0.2">
      <c r="A52" s="119"/>
      <c r="B52" s="178" t="s">
        <v>831</v>
      </c>
      <c r="C52" s="92"/>
      <c r="D52" s="132"/>
      <c r="E52" s="94" t="s">
        <v>1</v>
      </c>
      <c r="F52" s="95"/>
      <c r="G52" s="182">
        <f>SUM(D52*F52)</f>
        <v>0</v>
      </c>
      <c r="H52" s="115"/>
    </row>
    <row r="53" spans="1:8" ht="15" x14ac:dyDescent="0.2">
      <c r="A53" s="119"/>
      <c r="B53" s="178" t="s">
        <v>814</v>
      </c>
      <c r="C53" s="92"/>
      <c r="D53" s="132"/>
      <c r="E53" s="94"/>
      <c r="F53" s="95"/>
      <c r="G53" s="120"/>
      <c r="H53" s="115"/>
    </row>
    <row r="54" spans="1:8" x14ac:dyDescent="0.2">
      <c r="A54" s="119"/>
      <c r="B54" s="178"/>
      <c r="C54" s="92"/>
      <c r="D54" s="132"/>
      <c r="E54" s="94"/>
      <c r="F54" s="95"/>
      <c r="G54" s="120"/>
      <c r="H54" s="115"/>
    </row>
    <row r="55" spans="1:8" ht="15" x14ac:dyDescent="0.2">
      <c r="A55" s="119"/>
      <c r="B55" s="181" t="s">
        <v>1102</v>
      </c>
      <c r="C55" s="92"/>
      <c r="D55" s="132"/>
      <c r="E55" s="94"/>
      <c r="F55" s="95"/>
      <c r="G55" s="120"/>
      <c r="H55" s="115"/>
    </row>
    <row r="56" spans="1:8" x14ac:dyDescent="0.2">
      <c r="A56" s="119"/>
      <c r="B56" s="178"/>
      <c r="C56" s="92"/>
      <c r="D56" s="132"/>
      <c r="E56" s="94"/>
      <c r="F56" s="95"/>
      <c r="G56" s="120"/>
      <c r="H56" s="115"/>
    </row>
    <row r="57" spans="1:8" ht="85" x14ac:dyDescent="0.2">
      <c r="A57" s="119"/>
      <c r="B57" s="178" t="s">
        <v>1103</v>
      </c>
      <c r="C57" s="92"/>
      <c r="D57" s="132"/>
      <c r="E57" s="94" t="s">
        <v>1</v>
      </c>
      <c r="F57" s="95"/>
      <c r="G57" s="182">
        <f>SUM(D57*F57)</f>
        <v>0</v>
      </c>
      <c r="H57" s="115"/>
    </row>
    <row r="58" spans="1:8" x14ac:dyDescent="0.2">
      <c r="A58" s="119"/>
      <c r="B58" s="178"/>
      <c r="C58" s="92"/>
      <c r="D58" s="132"/>
      <c r="E58" s="94"/>
      <c r="F58" s="95"/>
      <c r="G58" s="120"/>
      <c r="H58" s="115"/>
    </row>
    <row r="59" spans="1:8" ht="15" x14ac:dyDescent="0.2">
      <c r="A59" s="119"/>
      <c r="B59" s="108" t="s">
        <v>815</v>
      </c>
      <c r="C59" s="92"/>
      <c r="D59" s="132"/>
      <c r="E59" s="94"/>
      <c r="F59" s="95"/>
      <c r="G59" s="120"/>
      <c r="H59" s="115"/>
    </row>
    <row r="60" spans="1:8" x14ac:dyDescent="0.2">
      <c r="A60" s="119"/>
      <c r="B60" s="108"/>
      <c r="C60" s="92"/>
      <c r="D60" s="132"/>
      <c r="E60" s="94"/>
      <c r="F60" s="95"/>
      <c r="G60" s="120"/>
      <c r="H60" s="115"/>
    </row>
    <row r="61" spans="1:8" ht="29" x14ac:dyDescent="0.2">
      <c r="A61" s="119"/>
      <c r="B61" s="181" t="s">
        <v>816</v>
      </c>
      <c r="C61" s="92"/>
      <c r="D61" s="94"/>
      <c r="E61" s="94"/>
      <c r="F61" s="95"/>
      <c r="G61" s="120"/>
      <c r="H61" s="115"/>
    </row>
    <row r="62" spans="1:8" ht="29" x14ac:dyDescent="0.2">
      <c r="A62" s="119"/>
      <c r="B62" s="110" t="s">
        <v>832</v>
      </c>
      <c r="C62" s="92"/>
      <c r="D62" s="94"/>
      <c r="E62" s="94" t="s">
        <v>1</v>
      </c>
      <c r="F62" s="95"/>
      <c r="G62" s="135">
        <f>SUM(D62*F62)</f>
        <v>0</v>
      </c>
      <c r="H62" s="115"/>
    </row>
    <row r="63" spans="1:8" ht="15" x14ac:dyDescent="0.2">
      <c r="A63" s="119"/>
      <c r="B63" s="103" t="s">
        <v>833</v>
      </c>
      <c r="C63" s="92"/>
      <c r="D63" s="94"/>
      <c r="E63" s="94" t="s">
        <v>1</v>
      </c>
      <c r="F63" s="95"/>
      <c r="G63" s="135">
        <f>SUM(D63*F63)</f>
        <v>0</v>
      </c>
      <c r="H63" s="115"/>
    </row>
    <row r="64" spans="1:8" x14ac:dyDescent="0.2">
      <c r="A64" s="119"/>
      <c r="B64" s="109"/>
      <c r="C64" s="92"/>
      <c r="D64" s="132"/>
      <c r="E64" s="94"/>
      <c r="F64" s="95"/>
      <c r="G64" s="120"/>
      <c r="H64" s="115"/>
    </row>
    <row r="65" spans="1:8" ht="15" x14ac:dyDescent="0.2">
      <c r="A65" s="119"/>
      <c r="B65" s="199" t="s">
        <v>817</v>
      </c>
      <c r="C65" s="92"/>
      <c r="D65" s="132"/>
      <c r="E65" s="94"/>
      <c r="F65" s="95"/>
      <c r="G65" s="120"/>
      <c r="H65" s="115"/>
    </row>
    <row r="66" spans="1:8" ht="15" x14ac:dyDescent="0.2">
      <c r="A66" s="119"/>
      <c r="B66" s="110" t="s">
        <v>834</v>
      </c>
      <c r="C66" s="92"/>
      <c r="D66" s="132"/>
      <c r="E66" s="94" t="s">
        <v>1</v>
      </c>
      <c r="F66" s="95"/>
      <c r="G66" s="135">
        <f>SUM(D66*F66)</f>
        <v>0</v>
      </c>
      <c r="H66" s="115"/>
    </row>
    <row r="67" spans="1:8" x14ac:dyDescent="0.2">
      <c r="A67" s="119"/>
      <c r="B67" s="110"/>
      <c r="C67" s="92"/>
      <c r="D67" s="132"/>
      <c r="E67" s="94"/>
      <c r="F67" s="95"/>
      <c r="G67" s="120"/>
      <c r="H67" s="115"/>
    </row>
    <row r="68" spans="1:8" ht="15" x14ac:dyDescent="0.2">
      <c r="A68" s="119"/>
      <c r="B68" s="199" t="s">
        <v>820</v>
      </c>
      <c r="C68" s="92"/>
      <c r="D68" s="132"/>
      <c r="E68" s="94"/>
      <c r="F68" s="95"/>
      <c r="G68" s="120"/>
      <c r="H68" s="115"/>
    </row>
    <row r="69" spans="1:8" ht="43" x14ac:dyDescent="0.2">
      <c r="A69" s="119"/>
      <c r="B69" s="110" t="s">
        <v>1141</v>
      </c>
      <c r="C69" s="92"/>
      <c r="D69" s="132"/>
      <c r="E69" s="94" t="s">
        <v>1</v>
      </c>
      <c r="F69" s="95"/>
      <c r="G69" s="135">
        <f>SUM(D69*F69)</f>
        <v>0</v>
      </c>
      <c r="H69" s="115"/>
    </row>
    <row r="70" spans="1:8" ht="15" x14ac:dyDescent="0.2">
      <c r="A70" s="119"/>
      <c r="B70" s="110" t="s">
        <v>818</v>
      </c>
      <c r="C70" s="92"/>
      <c r="D70" s="132"/>
      <c r="E70" s="94"/>
      <c r="F70" s="95"/>
      <c r="G70" s="120"/>
      <c r="H70" s="115"/>
    </row>
    <row r="71" spans="1:8" x14ac:dyDescent="0.2">
      <c r="A71" s="119"/>
      <c r="B71" s="110"/>
      <c r="C71" s="92"/>
      <c r="D71" s="132"/>
      <c r="E71" s="94"/>
      <c r="F71" s="95"/>
      <c r="G71" s="120"/>
      <c r="H71" s="115"/>
    </row>
    <row r="72" spans="1:8" ht="15" x14ac:dyDescent="0.2">
      <c r="A72" s="119"/>
      <c r="B72" s="199" t="s">
        <v>819</v>
      </c>
      <c r="C72" s="92"/>
      <c r="D72" s="132"/>
      <c r="E72" s="94"/>
      <c r="F72" s="95"/>
      <c r="G72" s="120"/>
      <c r="H72" s="115"/>
    </row>
    <row r="73" spans="1:8" ht="15" x14ac:dyDescent="0.2">
      <c r="A73" s="119"/>
      <c r="B73" s="110" t="s">
        <v>821</v>
      </c>
      <c r="C73" s="92"/>
      <c r="D73" s="132"/>
      <c r="E73" s="94" t="s">
        <v>1</v>
      </c>
      <c r="F73" s="95"/>
      <c r="G73" s="135">
        <f>SUM(D73*F73)</f>
        <v>0</v>
      </c>
      <c r="H73" s="115"/>
    </row>
    <row r="74" spans="1:8" ht="29" x14ac:dyDescent="0.2">
      <c r="A74" s="119"/>
      <c r="B74" s="110" t="s">
        <v>822</v>
      </c>
      <c r="C74" s="92"/>
      <c r="D74" s="132"/>
      <c r="E74" s="94" t="s">
        <v>1</v>
      </c>
      <c r="F74" s="95"/>
      <c r="G74" s="135">
        <f>SUM(D74*F74)</f>
        <v>0</v>
      </c>
      <c r="H74" s="115"/>
    </row>
    <row r="75" spans="1:8" x14ac:dyDescent="0.2">
      <c r="A75" s="119"/>
      <c r="B75" s="110"/>
      <c r="C75" s="92"/>
      <c r="D75" s="132"/>
      <c r="E75" s="94"/>
      <c r="F75" s="95"/>
      <c r="G75" s="135"/>
      <c r="H75" s="115"/>
    </row>
    <row r="76" spans="1:8" ht="15" x14ac:dyDescent="0.2">
      <c r="A76" s="119"/>
      <c r="B76" s="159" t="s">
        <v>1100</v>
      </c>
      <c r="C76" s="92"/>
      <c r="D76" s="132"/>
      <c r="E76" s="94"/>
      <c r="F76" s="95"/>
      <c r="G76" s="135"/>
      <c r="H76" s="115"/>
    </row>
    <row r="77" spans="1:8" x14ac:dyDescent="0.2">
      <c r="A77" s="119"/>
      <c r="B77" s="110"/>
      <c r="C77" s="92"/>
      <c r="D77" s="132"/>
      <c r="E77" s="94"/>
      <c r="F77" s="95"/>
      <c r="G77" s="135"/>
      <c r="H77" s="115"/>
    </row>
    <row r="78" spans="1:8" ht="97" customHeight="1" x14ac:dyDescent="0.2">
      <c r="A78" s="119"/>
      <c r="B78" s="110" t="s">
        <v>1101</v>
      </c>
      <c r="C78" s="92"/>
      <c r="D78" s="132"/>
      <c r="E78" s="94" t="s">
        <v>1</v>
      </c>
      <c r="F78" s="95"/>
      <c r="G78" s="135">
        <f>SUM(D78*F78)</f>
        <v>0</v>
      </c>
      <c r="H78" s="115"/>
    </row>
    <row r="79" spans="1:8" ht="15" customHeight="1" x14ac:dyDescent="0.2">
      <c r="A79" s="119"/>
      <c r="B79" s="110"/>
      <c r="C79" s="92"/>
      <c r="D79" s="132"/>
      <c r="E79" s="94"/>
      <c r="F79" s="95"/>
      <c r="G79" s="135"/>
      <c r="H79" s="115"/>
    </row>
    <row r="80" spans="1:8" ht="15" x14ac:dyDescent="0.2">
      <c r="A80" s="119"/>
      <c r="B80" s="99" t="s">
        <v>934</v>
      </c>
      <c r="C80" s="117"/>
      <c r="D80" s="132"/>
      <c r="E80" s="94"/>
      <c r="F80" s="95"/>
      <c r="G80" s="120"/>
      <c r="H80" s="115"/>
    </row>
    <row r="81" spans="1:13" x14ac:dyDescent="0.2">
      <c r="A81" s="119"/>
      <c r="B81" s="103"/>
      <c r="C81" s="117"/>
      <c r="D81" s="132"/>
      <c r="E81" s="94"/>
      <c r="F81" s="95"/>
      <c r="G81" s="120"/>
      <c r="H81" s="115"/>
    </row>
    <row r="82" spans="1:13" ht="46" customHeight="1" x14ac:dyDescent="0.2">
      <c r="A82" s="119"/>
      <c r="B82" s="117" t="s">
        <v>935</v>
      </c>
      <c r="C82" s="117"/>
      <c r="D82" s="132"/>
      <c r="E82" s="94"/>
      <c r="F82" s="95"/>
      <c r="G82" s="107">
        <v>1000</v>
      </c>
      <c r="H82" s="115"/>
    </row>
    <row r="83" spans="1:13" x14ac:dyDescent="0.2">
      <c r="A83" s="119"/>
      <c r="B83" s="137"/>
      <c r="C83" s="117"/>
      <c r="D83" s="132"/>
      <c r="E83" s="94"/>
      <c r="F83" s="95"/>
      <c r="G83" s="138"/>
      <c r="H83" s="115"/>
    </row>
    <row r="84" spans="1:13" x14ac:dyDescent="0.2">
      <c r="A84" s="119"/>
      <c r="B84" s="137"/>
      <c r="C84" s="117"/>
      <c r="D84" s="94"/>
      <c r="E84" s="94"/>
      <c r="F84" s="95"/>
      <c r="G84" s="120"/>
      <c r="H84" s="115"/>
    </row>
    <row r="85" spans="1:13" ht="15" x14ac:dyDescent="0.2">
      <c r="A85" s="119"/>
      <c r="B85" s="118" t="s">
        <v>0</v>
      </c>
      <c r="C85" s="92"/>
      <c r="D85" s="93"/>
      <c r="E85" s="94"/>
      <c r="F85" s="95"/>
      <c r="G85" s="111">
        <f>SUM(G23:G84)</f>
        <v>1000</v>
      </c>
      <c r="H85" s="115"/>
      <c r="I85" s="21"/>
      <c r="J85" s="21"/>
      <c r="K85" s="21"/>
      <c r="L85" s="21"/>
      <c r="M85" s="21"/>
    </row>
    <row r="86" spans="1:13" ht="15" thickBot="1" x14ac:dyDescent="0.25">
      <c r="A86" s="119"/>
      <c r="B86" s="118"/>
      <c r="C86" s="92"/>
      <c r="D86" s="93"/>
      <c r="E86" s="94"/>
      <c r="F86" s="95"/>
      <c r="G86" s="112"/>
      <c r="H86" s="115"/>
      <c r="I86" s="21"/>
      <c r="J86" s="21"/>
      <c r="K86" s="21"/>
      <c r="L86" s="21"/>
      <c r="M86" s="21"/>
    </row>
    <row r="87" spans="1:13" ht="15" thickTop="1" x14ac:dyDescent="0.2">
      <c r="A87" s="119"/>
      <c r="B87" s="137"/>
      <c r="C87" s="117"/>
      <c r="D87" s="94"/>
      <c r="E87" s="94"/>
      <c r="F87" s="95"/>
      <c r="G87" s="120"/>
      <c r="H87" s="115"/>
    </row>
    <row r="88" spans="1:13" x14ac:dyDescent="0.2">
      <c r="A88" s="119"/>
      <c r="B88" s="137"/>
      <c r="C88" s="117"/>
      <c r="D88" s="94"/>
      <c r="E88" s="94"/>
      <c r="F88" s="95"/>
      <c r="G88" s="120"/>
      <c r="H88" s="115"/>
    </row>
    <row r="89" spans="1:13" x14ac:dyDescent="0.2">
      <c r="A89" s="253"/>
      <c r="B89" s="254"/>
      <c r="C89" s="255"/>
      <c r="D89" s="256"/>
      <c r="E89" s="256"/>
      <c r="F89" s="257"/>
      <c r="G89" s="14"/>
      <c r="H89" s="256"/>
    </row>
    <row r="90" spans="1:13" x14ac:dyDescent="0.2">
      <c r="A90" s="253"/>
      <c r="B90" s="254"/>
      <c r="C90" s="255"/>
      <c r="D90" s="256"/>
      <c r="E90" s="256"/>
      <c r="F90" s="257"/>
      <c r="G90" s="14"/>
      <c r="H90" s="256"/>
    </row>
    <row r="91" spans="1:13" x14ac:dyDescent="0.2">
      <c r="A91" s="253"/>
      <c r="B91" s="254"/>
      <c r="C91" s="255"/>
      <c r="D91" s="256"/>
      <c r="E91" s="256"/>
      <c r="F91" s="257"/>
      <c r="G91" s="14"/>
      <c r="H91" s="256"/>
    </row>
    <row r="92" spans="1:13" x14ac:dyDescent="0.2">
      <c r="A92" s="253"/>
      <c r="B92" s="254"/>
      <c r="C92" s="255"/>
      <c r="D92" s="256"/>
      <c r="E92" s="256"/>
      <c r="F92" s="257"/>
      <c r="G92" s="14"/>
      <c r="H92" s="256"/>
    </row>
    <row r="93" spans="1:13" x14ac:dyDescent="0.2">
      <c r="A93" s="253"/>
      <c r="B93" s="254"/>
      <c r="C93" s="255"/>
      <c r="D93" s="256"/>
      <c r="E93" s="256"/>
      <c r="F93" s="257"/>
      <c r="G93" s="14"/>
      <c r="H93" s="256"/>
    </row>
    <row r="94" spans="1:13" x14ac:dyDescent="0.2">
      <c r="A94" s="253"/>
      <c r="B94" s="254"/>
      <c r="C94" s="255"/>
      <c r="D94" s="256"/>
      <c r="E94" s="256"/>
      <c r="F94" s="257"/>
      <c r="G94" s="14"/>
      <c r="H94" s="256"/>
    </row>
    <row r="95" spans="1:13" x14ac:dyDescent="0.2">
      <c r="A95" s="253"/>
      <c r="B95" s="254"/>
      <c r="C95" s="255"/>
      <c r="D95" s="256"/>
      <c r="E95" s="256"/>
      <c r="F95" s="257"/>
      <c r="G95" s="14"/>
      <c r="H95" s="256"/>
    </row>
    <row r="96" spans="1:13" x14ac:dyDescent="0.2">
      <c r="A96" s="253"/>
      <c r="B96" s="254"/>
      <c r="C96" s="255"/>
      <c r="D96" s="256"/>
      <c r="E96" s="256"/>
      <c r="F96" s="257"/>
      <c r="G96" s="14"/>
      <c r="H96" s="256"/>
    </row>
    <row r="97" spans="1:8" x14ac:dyDescent="0.2">
      <c r="A97" s="253"/>
      <c r="B97" s="254"/>
      <c r="C97" s="255"/>
      <c r="D97" s="256"/>
      <c r="E97" s="256"/>
      <c r="F97" s="257"/>
      <c r="G97" s="14"/>
      <c r="H97" s="256"/>
    </row>
    <row r="98" spans="1:8" x14ac:dyDescent="0.2">
      <c r="A98" s="253"/>
      <c r="B98" s="254"/>
      <c r="C98" s="255"/>
      <c r="D98" s="256"/>
      <c r="E98" s="256"/>
      <c r="F98" s="257"/>
      <c r="G98" s="14"/>
      <c r="H98" s="256"/>
    </row>
    <row r="99" spans="1:8" x14ac:dyDescent="0.2">
      <c r="A99" s="253"/>
      <c r="B99" s="254"/>
      <c r="C99" s="255"/>
      <c r="D99" s="256"/>
      <c r="E99" s="256"/>
      <c r="F99" s="257"/>
      <c r="G99" s="14"/>
      <c r="H99" s="256"/>
    </row>
    <row r="100" spans="1:8" x14ac:dyDescent="0.2">
      <c r="A100" s="253"/>
      <c r="B100" s="254"/>
      <c r="C100" s="255"/>
      <c r="D100" s="256"/>
      <c r="E100" s="256"/>
      <c r="F100" s="257"/>
      <c r="G100" s="14"/>
      <c r="H100" s="256"/>
    </row>
    <row r="101" spans="1:8" x14ac:dyDescent="0.2">
      <c r="A101" s="253"/>
      <c r="B101" s="254"/>
      <c r="C101" s="255"/>
      <c r="D101" s="256"/>
      <c r="E101" s="256"/>
      <c r="F101" s="257"/>
      <c r="G101" s="14"/>
      <c r="H101" s="256"/>
    </row>
    <row r="102" spans="1:8" x14ac:dyDescent="0.2">
      <c r="A102" s="253"/>
      <c r="B102" s="254"/>
      <c r="C102" s="255"/>
      <c r="D102" s="256"/>
      <c r="E102" s="256"/>
      <c r="F102" s="257"/>
      <c r="G102" s="14"/>
      <c r="H102" s="256"/>
    </row>
    <row r="103" spans="1:8" x14ac:dyDescent="0.2">
      <c r="A103" s="253"/>
      <c r="B103" s="254"/>
      <c r="C103" s="255"/>
      <c r="D103" s="256"/>
      <c r="E103" s="256"/>
      <c r="F103" s="257"/>
      <c r="G103" s="14"/>
      <c r="H103" s="256"/>
    </row>
    <row r="104" spans="1:8" x14ac:dyDescent="0.2">
      <c r="A104" s="253"/>
      <c r="B104" s="254"/>
      <c r="C104" s="255"/>
      <c r="D104" s="256"/>
      <c r="E104" s="256"/>
      <c r="F104" s="257"/>
      <c r="G104" s="14"/>
      <c r="H104" s="256"/>
    </row>
    <row r="105" spans="1:8" x14ac:dyDescent="0.2">
      <c r="A105" s="253"/>
      <c r="B105" s="254"/>
      <c r="C105" s="255"/>
      <c r="D105" s="256"/>
      <c r="E105" s="256"/>
      <c r="F105" s="257"/>
      <c r="G105" s="14"/>
      <c r="H105" s="256"/>
    </row>
    <row r="106" spans="1:8" x14ac:dyDescent="0.2">
      <c r="A106" s="253"/>
      <c r="B106" s="254"/>
      <c r="C106" s="255"/>
      <c r="D106" s="256"/>
      <c r="E106" s="256"/>
      <c r="F106" s="257"/>
      <c r="G106" s="14"/>
      <c r="H106" s="256"/>
    </row>
    <row r="107" spans="1:8" x14ac:dyDescent="0.2">
      <c r="A107" s="253"/>
      <c r="B107" s="254"/>
      <c r="C107" s="255"/>
      <c r="D107" s="256"/>
      <c r="E107" s="256"/>
      <c r="F107" s="257"/>
      <c r="G107" s="14"/>
      <c r="H107" s="256"/>
    </row>
    <row r="108" spans="1:8" x14ac:dyDescent="0.2">
      <c r="A108" s="253"/>
      <c r="B108" s="254"/>
      <c r="C108" s="255"/>
      <c r="D108" s="256"/>
      <c r="E108" s="256"/>
      <c r="F108" s="257"/>
      <c r="G108" s="14"/>
      <c r="H108" s="256"/>
    </row>
    <row r="109" spans="1:8" x14ac:dyDescent="0.2">
      <c r="A109" s="253"/>
      <c r="B109" s="254"/>
      <c r="C109" s="255"/>
      <c r="D109" s="256"/>
      <c r="E109" s="256"/>
      <c r="F109" s="257"/>
      <c r="G109" s="14"/>
      <c r="H109" s="256"/>
    </row>
    <row r="110" spans="1:8" x14ac:dyDescent="0.2">
      <c r="A110" s="253"/>
      <c r="B110" s="254"/>
      <c r="C110" s="255"/>
      <c r="D110" s="256"/>
      <c r="E110" s="256"/>
      <c r="F110" s="257"/>
      <c r="G110" s="14"/>
      <c r="H110" s="256"/>
    </row>
    <row r="111" spans="1:8" x14ac:dyDescent="0.2">
      <c r="A111" s="253"/>
      <c r="B111" s="258"/>
      <c r="C111" s="259"/>
      <c r="D111" s="260"/>
      <c r="E111" s="256"/>
      <c r="G111" s="261"/>
      <c r="H111" s="256"/>
    </row>
    <row r="112" spans="1:8" x14ac:dyDescent="0.2">
      <c r="A112" s="253"/>
      <c r="B112" s="262"/>
      <c r="C112" s="260"/>
      <c r="D112" s="260"/>
      <c r="E112" s="257"/>
      <c r="G112" s="261"/>
      <c r="H112" s="256"/>
    </row>
    <row r="113" spans="1:8" x14ac:dyDescent="0.2">
      <c r="A113" s="253"/>
      <c r="B113" s="263"/>
      <c r="C113" s="260"/>
      <c r="D113" s="260"/>
      <c r="E113" s="257"/>
      <c r="G113" s="261"/>
      <c r="H113" s="256"/>
    </row>
    <row r="114" spans="1:8" x14ac:dyDescent="0.2">
      <c r="A114" s="253"/>
      <c r="B114" s="262"/>
      <c r="C114" s="260"/>
      <c r="D114" s="260"/>
      <c r="E114" s="257"/>
      <c r="G114" s="261"/>
      <c r="H114" s="256"/>
    </row>
    <row r="115" spans="1:8" x14ac:dyDescent="0.2">
      <c r="A115" s="253"/>
      <c r="B115" s="262"/>
      <c r="C115" s="260"/>
      <c r="D115" s="260"/>
      <c r="E115" s="257"/>
      <c r="G115" s="261"/>
      <c r="H115" s="256"/>
    </row>
    <row r="116" spans="1:8" x14ac:dyDescent="0.2">
      <c r="A116" s="253"/>
      <c r="B116" s="262"/>
      <c r="C116" s="260"/>
      <c r="D116" s="260"/>
      <c r="E116" s="257"/>
      <c r="G116" s="261"/>
      <c r="H116" s="256"/>
    </row>
  </sheetData>
  <pageMargins left="0.74803149606299213" right="0.55118110236220474" top="1.2598425196850394" bottom="0.98425196850393704" header="0.51181102362204722" footer="0.51181102362204722"/>
  <pageSetup paperSize="9" scale="65" fitToHeight="2" orientation="portrait" r:id="rId1"/>
  <headerFooter alignWithMargins="0">
    <oddHeader>&amp;L&amp;"Calibri,Bold"Truro Cathedral - St Mary's Aisle Project&amp;R&amp;"Calibri,Bold"Section D - Dayworks and Contingency_x000D__x000D_£/p  &amp;"Calibri,Regular"    &amp;"Arial,Regular"  .</oddHeader>
    <oddFooter>&amp;C&amp;"Calibri,Regular"D/&amp;p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140098CD5C104D8CA53122F4E9F274" ma:contentTypeVersion="14" ma:contentTypeDescription="Create a new document." ma:contentTypeScope="" ma:versionID="66c35f2e06e22fdd811a4dfc50d06b9b">
  <xsd:schema xmlns:xsd="http://www.w3.org/2001/XMLSchema" xmlns:xs="http://www.w3.org/2001/XMLSchema" xmlns:p="http://schemas.microsoft.com/office/2006/metadata/properties" xmlns:ns2="3aa8ffc9-caf4-433d-83eb-b79322156a96" xmlns:ns3="60b356b0-e86e-45e1-b232-b987fc0bed7e" targetNamespace="http://schemas.microsoft.com/office/2006/metadata/properties" ma:root="true" ma:fieldsID="18d1758baecae9edaa0adc9f68138935" ns2:_="" ns3:_="">
    <xsd:import namespace="3aa8ffc9-caf4-433d-83eb-b79322156a96"/>
    <xsd:import namespace="60b356b0-e86e-45e1-b232-b987fc0bed7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a8ffc9-caf4-433d-83eb-b79322156a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5826148d-c706-4e8b-938e-cfddb14f9044"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b356b0-e86e-45e1-b232-b987fc0bed7e"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c64b311-b2bb-46f9-9337-233efa664f1f}" ma:internalName="TaxCatchAll" ma:showField="CatchAllData" ma:web="60b356b0-e86e-45e1-b232-b987fc0bed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0b356b0-e86e-45e1-b232-b987fc0bed7e" xsi:nil="true"/>
    <lcf76f155ced4ddcb4097134ff3c332f xmlns="3aa8ffc9-caf4-433d-83eb-b79322156a9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4B5829C-EB79-4A5C-8F83-0C7DEB7533E4}"/>
</file>

<file path=customXml/itemProps2.xml><?xml version="1.0" encoding="utf-8"?>
<ds:datastoreItem xmlns:ds="http://schemas.openxmlformats.org/officeDocument/2006/customXml" ds:itemID="{4F689868-4172-40E6-A1E6-060E01DD13E4}"/>
</file>

<file path=customXml/itemProps3.xml><?xml version="1.0" encoding="utf-8"?>
<ds:datastoreItem xmlns:ds="http://schemas.openxmlformats.org/officeDocument/2006/customXml" ds:itemID="{3D09A6BC-B826-418B-9CE1-AEE70F2536FB}"/>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Cover</vt:lpstr>
      <vt:lpstr>A - Prelims</vt:lpstr>
      <vt:lpstr>B - Temporary Works</vt:lpstr>
      <vt:lpstr>C.1 - External Repairs</vt:lpstr>
      <vt:lpstr>C.2 - Roof Repairs</vt:lpstr>
      <vt:lpstr>C.3 - External Alterations</vt:lpstr>
      <vt:lpstr>C.4 - Internal Repairs</vt:lpstr>
      <vt:lpstr>C.5 - Safety Equipment</vt:lpstr>
      <vt:lpstr>C.6 - Electrical Services</vt:lpstr>
      <vt:lpstr>D - Dayworks</vt:lpstr>
      <vt:lpstr>F - Main Summary</vt:lpstr>
      <vt:lpstr>'A - Prelims'!Print_Area</vt:lpstr>
      <vt:lpstr>'B - Temporary Works'!Print_Area</vt:lpstr>
      <vt:lpstr>'C.1 - External Repairs'!Print_Area</vt:lpstr>
      <vt:lpstr>'C.2 - Roof Repairs'!Print_Area</vt:lpstr>
      <vt:lpstr>'C.3 - External Alterations'!Print_Area</vt:lpstr>
      <vt:lpstr>'C.4 - Internal Repairs'!Print_Area</vt:lpstr>
      <vt:lpstr>'C.5 - Safety Equipment'!Print_Area</vt:lpstr>
      <vt:lpstr>'C.6 - Electrical Services'!Print_Area</vt:lpstr>
      <vt:lpstr>Cover!Print_Area</vt:lpstr>
      <vt:lpstr>'D - Dayworks'!Print_Area</vt:lpstr>
      <vt:lpstr>'F - Main 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 Forsyth</dc:creator>
  <cp:lastModifiedBy>Oliver Forsyth</cp:lastModifiedBy>
  <cp:lastPrinted>2021-08-04T08:32:11Z</cp:lastPrinted>
  <dcterms:created xsi:type="dcterms:W3CDTF">2001-09-18T08:03:00Z</dcterms:created>
  <dcterms:modified xsi:type="dcterms:W3CDTF">2026-07-10T13:41:29Z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Number">
    <vt:lpwstr>-</vt:lpwstr>
  </property>
  <property fmtid="{D5CDD505-2E9C-101B-9397-08002B2CF9AE}" pid="3" name="ContactWorkNumber">
    <vt:lpwstr>
    </vt:lpwstr>
  </property>
  <property fmtid="{D5CDD505-2E9C-101B-9397-08002B2CF9AE}" pid="4" name="PROJECT">
    <vt:lpwstr>Truro Cathedral</vt:lpwstr>
  </property>
  <property fmtid="{D5CDD505-2E9C-101B-9397-08002B2CF9AE}" pid="5" name="Employer">
    <vt:lpwstr>
    </vt:lpwstr>
  </property>
  <property fmtid="{D5CDD505-2E9C-101B-9397-08002B2CF9AE}" pid="6" name="Employer Address">
    <vt:lpwstr>
    </vt:lpwstr>
  </property>
  <property fmtid="{D5CDD505-2E9C-101B-9397-08002B2CF9AE}" pid="7" name="ContractDated">
    <vt:lpwstr>
    </vt:lpwstr>
  </property>
  <property fmtid="{D5CDD505-2E9C-101B-9397-08002B2CF9AE}" pid="8" name="ContactTitle">
    <vt:lpwstr>
    </vt:lpwstr>
  </property>
  <property fmtid="{D5CDD505-2E9C-101B-9397-08002B2CF9AE}" pid="9" name="ContactFirstName">
    <vt:lpwstr>
    </vt:lpwstr>
  </property>
  <property fmtid="{D5CDD505-2E9C-101B-9397-08002B2CF9AE}" pid="10" name="ContactLastName">
    <vt:lpwstr>
    </vt:lpwstr>
  </property>
  <property fmtid="{D5CDD505-2E9C-101B-9397-08002B2CF9AE}" pid="11" name="ContactCompany">
    <vt:lpwstr>
    </vt:lpwstr>
  </property>
  <property fmtid="{D5CDD505-2E9C-101B-9397-08002B2CF9AE}" pid="12" name="JobNumber">
    <vt:lpwstr>233958</vt:lpwstr>
  </property>
  <property fmtid="{D5CDD505-2E9C-101B-9397-08002B2CF9AE}" pid="13" name="OfficeAddr1">
    <vt:lpwstr>35 King Street</vt:lpwstr>
  </property>
  <property fmtid="{D5CDD505-2E9C-101B-9397-08002B2CF9AE}" pid="14" name="OfficeTelephone">
    <vt:lpwstr>+44[0]117 9101060</vt:lpwstr>
  </property>
  <property fmtid="{D5CDD505-2E9C-101B-9397-08002B2CF9AE}" pid="15" name="Initials">
    <vt:lpwstr>OF</vt:lpwstr>
  </property>
  <property fmtid="{D5CDD505-2E9C-101B-9397-08002B2CF9AE}" pid="16" name="OfficeAddr2">
    <vt:lpwstr>Bristol</vt:lpwstr>
  </property>
  <property fmtid="{D5CDD505-2E9C-101B-9397-08002B2CF9AE}" pid="17" name="Office email">
    <vt:lpwstr>bristol@purcelluk.com</vt:lpwstr>
  </property>
  <property fmtid="{D5CDD505-2E9C-101B-9397-08002B2CF9AE}" pid="18" name="OfficeAddr3">
    <vt:lpwstr>BS1 4DZ</vt:lpwstr>
  </property>
  <property fmtid="{D5CDD505-2E9C-101B-9397-08002B2CF9AE}" pid="19" name="Contractor">
    <vt:lpwstr>
    </vt:lpwstr>
  </property>
  <property fmtid="{D5CDD505-2E9C-101B-9397-08002B2CF9AE}" pid="20" name="Contractor Address">
    <vt:lpwstr>
    </vt:lpwstr>
  </property>
  <property fmtid="{D5CDD505-2E9C-101B-9397-08002B2CF9AE}" pid="21" name="ContactJobRole">
    <vt:lpwstr>
    </vt:lpwstr>
  </property>
  <property fmtid="{D5CDD505-2E9C-101B-9397-08002B2CF9AE}" pid="22" name="OfficeAddr4">
    <vt:lpwstr>
    </vt:lpwstr>
  </property>
  <property fmtid="{D5CDD505-2E9C-101B-9397-08002B2CF9AE}" pid="23" name="ContactAddress">
    <vt:lpwstr>
    </vt:lpwstr>
  </property>
  <property fmtid="{D5CDD505-2E9C-101B-9397-08002B2CF9AE}" pid="24" name="ContactFax">
    <vt:lpwstr>
    </vt:lpwstr>
  </property>
  <property fmtid="{D5CDD505-2E9C-101B-9397-08002B2CF9AE}" pid="25" name="OfficeAddr5">
    <vt:lpwstr>
    </vt:lpwstr>
  </property>
  <property fmtid="{D5CDD505-2E9C-101B-9397-08002B2CF9AE}" pid="26" name="Works">
    <vt:lpwstr>
    </vt:lpwstr>
  </property>
  <property fmtid="{D5CDD505-2E9C-101B-9397-08002B2CF9AE}" pid="27" name="Works Address">
    <vt:lpwstr>
    </vt:lpwstr>
  </property>
  <property fmtid="{D5CDD505-2E9C-101B-9397-08002B2CF9AE}" pid="28" name="ContractSum">
    <vt:lpwstr>
    </vt:lpwstr>
  </property>
  <property fmtid="{D5CDD505-2E9C-101B-9397-08002B2CF9AE}" pid="29" name="ContactEmailAddress">
    <vt:lpwstr>
    </vt:lpwstr>
  </property>
  <property fmtid="{D5CDD505-2E9C-101B-9397-08002B2CF9AE}" pid="30" name="OfficeAddress">
    <vt:lpwstr>35 King Street, Bristol, BS1 4DZ,   </vt:lpwstr>
  </property>
  <property fmtid="{D5CDD505-2E9C-101B-9397-08002B2CF9AE}" pid="31" name="ContentTypeId">
    <vt:lpwstr>0x010100D8140098CD5C104D8CA53122F4E9F274</vt:lpwstr>
  </property>
</Properties>
</file>